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8916" yWindow="456" windowWidth="11880" windowHeight="9504" tabRatio="830"/>
  </bookViews>
  <sheets>
    <sheet name="раздел 1" sheetId="33" r:id="rId1"/>
    <sheet name="раздел 2" sheetId="22" r:id="rId2"/>
    <sheet name="раздел 3,4" sheetId="23" r:id="rId3"/>
    <sheet name="раздел 5" sheetId="24" r:id="rId4"/>
  </sheets>
  <definedNames>
    <definedName name="_xlnm.Print_Titles" localSheetId="1">'раздел 2'!$2:$5</definedName>
    <definedName name="_xlnm.Print_Titles" localSheetId="2">'раздел 3,4'!$43:$45</definedName>
    <definedName name="_xlnm.Print_Area" localSheetId="2">'раздел 3,4'!$A$1:$G$58</definedName>
  </definedNames>
  <calcPr calcId="144525"/>
</workbook>
</file>

<file path=xl/calcChain.xml><?xml version="1.0" encoding="utf-8"?>
<calcChain xmlns="http://schemas.openxmlformats.org/spreadsheetml/2006/main">
  <c r="F26" i="23" l="1"/>
  <c r="D24" i="24" l="1"/>
  <c r="D43" i="24" s="1"/>
  <c r="D62" i="24" s="1"/>
  <c r="P24" i="24"/>
  <c r="P43" i="24" s="1"/>
  <c r="P62" i="24" s="1"/>
  <c r="O24" i="24"/>
  <c r="O43" i="24" s="1"/>
  <c r="O62" i="24" s="1"/>
  <c r="N24" i="24"/>
  <c r="N43" i="24" s="1"/>
  <c r="N62" i="24" s="1"/>
  <c r="M24" i="24"/>
  <c r="M22" i="24" s="1"/>
  <c r="L24" i="24"/>
  <c r="L43" i="24" s="1"/>
  <c r="L62" i="24" s="1"/>
  <c r="K24" i="24"/>
  <c r="K22" i="24" s="1"/>
  <c r="J24" i="24"/>
  <c r="J43" i="24" s="1"/>
  <c r="J62" i="24" s="1"/>
  <c r="I24" i="24"/>
  <c r="I43" i="24" s="1"/>
  <c r="I62" i="24" s="1"/>
  <c r="H24" i="24"/>
  <c r="H43" i="24" s="1"/>
  <c r="H62" i="24" s="1"/>
  <c r="G24" i="24"/>
  <c r="G43" i="24" s="1"/>
  <c r="G62" i="24" s="1"/>
  <c r="F24" i="24"/>
  <c r="F43" i="24" s="1"/>
  <c r="F62" i="24" s="1"/>
  <c r="E24" i="24"/>
  <c r="E43" i="24" s="1"/>
  <c r="E62" i="24" s="1"/>
  <c r="E33" i="22"/>
  <c r="E47" i="22" s="1"/>
  <c r="E32" i="22"/>
  <c r="E46" i="22" s="1"/>
  <c r="E31" i="22"/>
  <c r="E45" i="22" s="1"/>
  <c r="E30" i="22"/>
  <c r="E44" i="22" s="1"/>
  <c r="E29" i="22"/>
  <c r="E43" i="22" s="1"/>
  <c r="E28" i="22"/>
  <c r="E42" i="22" s="1"/>
  <c r="E27" i="22"/>
  <c r="E41" i="22" s="1"/>
  <c r="F12" i="22"/>
  <c r="I20" i="24" s="1"/>
  <c r="I39" i="24" s="1"/>
  <c r="I58" i="24" s="1"/>
  <c r="E25" i="22"/>
  <c r="E39" i="22" s="1"/>
  <c r="E24" i="22"/>
  <c r="E38" i="22" s="1"/>
  <c r="E22" i="22"/>
  <c r="E36" i="22" s="1"/>
  <c r="P42" i="24"/>
  <c r="P61" i="24" s="1"/>
  <c r="I21" i="24"/>
  <c r="I40" i="24" s="1"/>
  <c r="I59" i="24" s="1"/>
  <c r="H21" i="24"/>
  <c r="G21" i="24"/>
  <c r="G40" i="24" s="1"/>
  <c r="G59" i="24" s="1"/>
  <c r="E21" i="24"/>
  <c r="D21" i="24"/>
  <c r="D40" i="24" s="1"/>
  <c r="O42" i="24"/>
  <c r="N42" i="24"/>
  <c r="N61" i="24" s="1"/>
  <c r="M42" i="24"/>
  <c r="L42" i="24"/>
  <c r="L61" i="24" s="1"/>
  <c r="K42" i="24"/>
  <c r="J42" i="24"/>
  <c r="J61" i="24" s="1"/>
  <c r="I42" i="24"/>
  <c r="H42" i="24"/>
  <c r="H61" i="24" s="1"/>
  <c r="G42" i="24"/>
  <c r="F42" i="24"/>
  <c r="F61" i="24" s="1"/>
  <c r="E42" i="24"/>
  <c r="D42" i="24"/>
  <c r="D61" i="24" s="1"/>
  <c r="P36" i="24"/>
  <c r="O36" i="24"/>
  <c r="O55" i="24" s="1"/>
  <c r="O53" i="24" s="1"/>
  <c r="N36" i="24"/>
  <c r="N55" i="24" s="1"/>
  <c r="N53" i="24" s="1"/>
  <c r="M36" i="24"/>
  <c r="M55" i="24" s="1"/>
  <c r="M53" i="24" s="1"/>
  <c r="L36" i="24"/>
  <c r="K36" i="24"/>
  <c r="K55" i="24" s="1"/>
  <c r="K53" i="24" s="1"/>
  <c r="J36" i="24"/>
  <c r="J55" i="24" s="1"/>
  <c r="J53" i="24" s="1"/>
  <c r="I36" i="24"/>
  <c r="I55" i="24" s="1"/>
  <c r="I53" i="24" s="1"/>
  <c r="H36" i="24"/>
  <c r="G36" i="24"/>
  <c r="G55" i="24" s="1"/>
  <c r="G53" i="24" s="1"/>
  <c r="F36" i="24"/>
  <c r="F55" i="24" s="1"/>
  <c r="F53" i="24" s="1"/>
  <c r="E36" i="24"/>
  <c r="E55" i="24" s="1"/>
  <c r="E53" i="24" s="1"/>
  <c r="D36" i="24"/>
  <c r="O32" i="24"/>
  <c r="O51" i="24" s="1"/>
  <c r="O49" i="24" s="1"/>
  <c r="N32" i="24"/>
  <c r="N30" i="24" s="1"/>
  <c r="M32" i="24"/>
  <c r="M51" i="24" s="1"/>
  <c r="M49" i="24" s="1"/>
  <c r="L32" i="24"/>
  <c r="K32" i="24"/>
  <c r="K51" i="24" s="1"/>
  <c r="K49" i="24" s="1"/>
  <c r="J32" i="24"/>
  <c r="J30" i="24" s="1"/>
  <c r="I32" i="24"/>
  <c r="I51" i="24" s="1"/>
  <c r="I49" i="24" s="1"/>
  <c r="H32" i="24"/>
  <c r="G32" i="24"/>
  <c r="G51" i="24" s="1"/>
  <c r="G49" i="24" s="1"/>
  <c r="F32" i="24"/>
  <c r="F30" i="24" s="1"/>
  <c r="E32" i="24"/>
  <c r="E51" i="24" s="1"/>
  <c r="E49" i="24" s="1"/>
  <c r="D32" i="24"/>
  <c r="P29" i="24"/>
  <c r="P48" i="24" s="1"/>
  <c r="P46" i="24" s="1"/>
  <c r="O29" i="24"/>
  <c r="O27" i="24" s="1"/>
  <c r="N29" i="24"/>
  <c r="N48" i="24" s="1"/>
  <c r="N46" i="24" s="1"/>
  <c r="M29" i="24"/>
  <c r="L29" i="24"/>
  <c r="L48" i="24" s="1"/>
  <c r="L46" i="24" s="1"/>
  <c r="K29" i="24"/>
  <c r="J29" i="24"/>
  <c r="J27" i="24" s="1"/>
  <c r="I29" i="24"/>
  <c r="H29" i="24"/>
  <c r="H48" i="24" s="1"/>
  <c r="H46" i="24" s="1"/>
  <c r="G29" i="24"/>
  <c r="G27" i="24" s="1"/>
  <c r="F29" i="24"/>
  <c r="F48" i="24" s="1"/>
  <c r="F46" i="24" s="1"/>
  <c r="E29" i="24"/>
  <c r="D29" i="24"/>
  <c r="D48" i="24" s="1"/>
  <c r="D46" i="24" s="1"/>
  <c r="J34" i="24"/>
  <c r="E34" i="24"/>
  <c r="P15" i="24"/>
  <c r="O15" i="24"/>
  <c r="N15" i="24"/>
  <c r="M15" i="24"/>
  <c r="L15" i="24"/>
  <c r="K15" i="24"/>
  <c r="J15" i="24"/>
  <c r="I15" i="24"/>
  <c r="H15" i="24"/>
  <c r="G15" i="24"/>
  <c r="O11" i="24"/>
  <c r="N11" i="24"/>
  <c r="M11" i="24"/>
  <c r="L11" i="24"/>
  <c r="K11" i="24"/>
  <c r="J11" i="24"/>
  <c r="I11" i="24"/>
  <c r="H11" i="24"/>
  <c r="G11" i="24"/>
  <c r="F15" i="24"/>
  <c r="F8" i="24"/>
  <c r="F11" i="24"/>
  <c r="D15" i="24"/>
  <c r="D11" i="24"/>
  <c r="D8" i="24"/>
  <c r="E15" i="24"/>
  <c r="E11" i="24"/>
  <c r="P8" i="24"/>
  <c r="O8" i="24"/>
  <c r="N8" i="24"/>
  <c r="M8" i="24"/>
  <c r="L8" i="24"/>
  <c r="K8" i="24"/>
  <c r="J8" i="24"/>
  <c r="I8" i="24"/>
  <c r="H8" i="24"/>
  <c r="G8" i="24"/>
  <c r="E8" i="24"/>
  <c r="M33" i="22"/>
  <c r="M47" i="22" s="1"/>
  <c r="L33" i="22"/>
  <c r="L47" i="22" s="1"/>
  <c r="K33" i="22"/>
  <c r="K47" i="22" s="1"/>
  <c r="I33" i="22"/>
  <c r="I47" i="22" s="1"/>
  <c r="M32" i="22"/>
  <c r="M46" i="22" s="1"/>
  <c r="L32" i="22"/>
  <c r="L46" i="22" s="1"/>
  <c r="K32" i="22"/>
  <c r="K46" i="22" s="1"/>
  <c r="I32" i="22"/>
  <c r="I46" i="22" s="1"/>
  <c r="M31" i="22"/>
  <c r="M45" i="22" s="1"/>
  <c r="L31" i="22"/>
  <c r="L45" i="22" s="1"/>
  <c r="K31" i="22"/>
  <c r="K45" i="22" s="1"/>
  <c r="I31" i="22"/>
  <c r="I45" i="22" s="1"/>
  <c r="M30" i="22"/>
  <c r="M44" i="22" s="1"/>
  <c r="L30" i="22"/>
  <c r="L44" i="22" s="1"/>
  <c r="K30" i="22"/>
  <c r="K44" i="22" s="1"/>
  <c r="I30" i="22"/>
  <c r="I44" i="22" s="1"/>
  <c r="C30" i="22"/>
  <c r="C44" i="22" s="1"/>
  <c r="M29" i="22"/>
  <c r="M43" i="22" s="1"/>
  <c r="L29" i="22"/>
  <c r="L43" i="22" s="1"/>
  <c r="K29" i="22"/>
  <c r="K43" i="22" s="1"/>
  <c r="I29" i="22"/>
  <c r="I43" i="22" s="1"/>
  <c r="M28" i="22"/>
  <c r="M42" i="22" s="1"/>
  <c r="L28" i="22"/>
  <c r="L42" i="22" s="1"/>
  <c r="K28" i="22"/>
  <c r="K42" i="22" s="1"/>
  <c r="I28" i="22"/>
  <c r="I42" i="22" s="1"/>
  <c r="M27" i="22"/>
  <c r="M41" i="22" s="1"/>
  <c r="L27" i="22"/>
  <c r="L41" i="22" s="1"/>
  <c r="K27" i="22"/>
  <c r="K41" i="22" s="1"/>
  <c r="I27" i="22"/>
  <c r="I41" i="22" s="1"/>
  <c r="M26" i="22"/>
  <c r="M40" i="22" s="1"/>
  <c r="L26" i="22"/>
  <c r="L40" i="22" s="1"/>
  <c r="K26" i="22"/>
  <c r="K40" i="22" s="1"/>
  <c r="I26" i="22"/>
  <c r="I40" i="22" s="1"/>
  <c r="E26" i="22"/>
  <c r="E40" i="22" s="1"/>
  <c r="C26" i="22"/>
  <c r="C40" i="22" s="1"/>
  <c r="M25" i="22"/>
  <c r="M39" i="22" s="1"/>
  <c r="L25" i="22"/>
  <c r="L39" i="22" s="1"/>
  <c r="K25" i="22"/>
  <c r="K39" i="22" s="1"/>
  <c r="I25" i="22"/>
  <c r="I39" i="22" s="1"/>
  <c r="G25" i="22"/>
  <c r="G39" i="22" s="1"/>
  <c r="M24" i="22"/>
  <c r="M38" i="22" s="1"/>
  <c r="L24" i="22"/>
  <c r="L38" i="22" s="1"/>
  <c r="K24" i="22"/>
  <c r="K38" i="22" s="1"/>
  <c r="I24" i="22"/>
  <c r="I38" i="22" s="1"/>
  <c r="M23" i="22"/>
  <c r="M37" i="22" s="1"/>
  <c r="L23" i="22"/>
  <c r="L37" i="22" s="1"/>
  <c r="K23" i="22"/>
  <c r="K37" i="22" s="1"/>
  <c r="I23" i="22"/>
  <c r="I37" i="22" s="1"/>
  <c r="E23" i="22"/>
  <c r="E37" i="22" s="1"/>
  <c r="M22" i="22"/>
  <c r="M36" i="22" s="1"/>
  <c r="L22" i="22"/>
  <c r="L36" i="22" s="1"/>
  <c r="K22" i="22"/>
  <c r="K36" i="22" s="1"/>
  <c r="I22" i="22"/>
  <c r="I36" i="22" s="1"/>
  <c r="G22" i="22"/>
  <c r="G36" i="22" s="1"/>
  <c r="C22" i="22"/>
  <c r="C36" i="22" s="1"/>
  <c r="M21" i="22"/>
  <c r="M35" i="22" s="1"/>
  <c r="L21" i="22"/>
  <c r="L35" i="22" s="1"/>
  <c r="K21" i="22"/>
  <c r="K35" i="22" s="1"/>
  <c r="I21" i="22"/>
  <c r="I35" i="22" s="1"/>
  <c r="E21" i="22"/>
  <c r="E35" i="22" s="1"/>
  <c r="F5" i="24"/>
  <c r="G5" i="24" s="1"/>
  <c r="H5" i="24" s="1"/>
  <c r="I5" i="24" s="1"/>
  <c r="J5" i="24" s="1"/>
  <c r="K5" i="24" s="1"/>
  <c r="L5" i="24" s="1"/>
  <c r="M5" i="24" s="1"/>
  <c r="N5" i="24" s="1"/>
  <c r="O5" i="24" s="1"/>
  <c r="P5" i="24" s="1"/>
  <c r="C25" i="22" l="1"/>
  <c r="C39" i="22" s="1"/>
  <c r="G26" i="22"/>
  <c r="G40" i="22" s="1"/>
  <c r="F16" i="22"/>
  <c r="M20" i="24" s="1"/>
  <c r="M39" i="24" s="1"/>
  <c r="M58" i="24" s="1"/>
  <c r="F8" i="22"/>
  <c r="E20" i="24" s="1"/>
  <c r="E39" i="24" s="1"/>
  <c r="E58" i="24" s="1"/>
  <c r="C24" i="22"/>
  <c r="C38" i="22" s="1"/>
  <c r="C33" i="22"/>
  <c r="C47" i="22" s="1"/>
  <c r="C21" i="22"/>
  <c r="C35" i="22" s="1"/>
  <c r="F14" i="22"/>
  <c r="K20" i="24" s="1"/>
  <c r="K39" i="24" s="1"/>
  <c r="K58" i="24" s="1"/>
  <c r="G21" i="22"/>
  <c r="G35" i="22" s="1"/>
  <c r="C29" i="22"/>
  <c r="C43" i="22" s="1"/>
  <c r="F10" i="22"/>
  <c r="G20" i="24" s="1"/>
  <c r="G39" i="24" s="1"/>
  <c r="G58" i="24" s="1"/>
  <c r="G57" i="24" s="1"/>
  <c r="F18" i="22"/>
  <c r="O20" i="24" s="1"/>
  <c r="O39" i="24" s="1"/>
  <c r="O58" i="24" s="1"/>
  <c r="G30" i="24"/>
  <c r="J60" i="24"/>
  <c r="G48" i="24"/>
  <c r="G46" i="24" s="1"/>
  <c r="F34" i="24"/>
  <c r="I22" i="24"/>
  <c r="D27" i="24"/>
  <c r="G34" i="24"/>
  <c r="E22" i="24"/>
  <c r="K30" i="24"/>
  <c r="M43" i="24"/>
  <c r="M62" i="24" s="1"/>
  <c r="L27" i="24"/>
  <c r="O30" i="24"/>
  <c r="K34" i="24"/>
  <c r="J51" i="24"/>
  <c r="J49" i="24" s="1"/>
  <c r="H27" i="24"/>
  <c r="P27" i="24"/>
  <c r="O34" i="24"/>
  <c r="F27" i="24"/>
  <c r="J48" i="24"/>
  <c r="J46" i="24" s="1"/>
  <c r="M34" i="24"/>
  <c r="O48" i="24"/>
  <c r="O46" i="24" s="1"/>
  <c r="G22" i="24"/>
  <c r="N27" i="24"/>
  <c r="I30" i="24"/>
  <c r="L41" i="24"/>
  <c r="E30" i="24"/>
  <c r="M30" i="24"/>
  <c r="I34" i="24"/>
  <c r="N34" i="24"/>
  <c r="F51" i="24"/>
  <c r="F49" i="24" s="1"/>
  <c r="K43" i="24"/>
  <c r="K62" i="24" s="1"/>
  <c r="C32" i="22"/>
  <c r="C46" i="22" s="1"/>
  <c r="F41" i="24"/>
  <c r="C23" i="22"/>
  <c r="C37" i="22" s="1"/>
  <c r="G24" i="22"/>
  <c r="G38" i="22" s="1"/>
  <c r="H12" i="22"/>
  <c r="H26" i="22" s="1"/>
  <c r="H40" i="22" s="1"/>
  <c r="C28" i="22"/>
  <c r="C42" i="22" s="1"/>
  <c r="F30" i="22"/>
  <c r="F44" i="22" s="1"/>
  <c r="D22" i="24"/>
  <c r="I19" i="24"/>
  <c r="J22" i="24"/>
  <c r="O22" i="24"/>
  <c r="I38" i="24"/>
  <c r="D60" i="24"/>
  <c r="C27" i="22"/>
  <c r="C41" i="22" s="1"/>
  <c r="C31" i="22"/>
  <c r="C45" i="22" s="1"/>
  <c r="F32" i="22"/>
  <c r="F46" i="22" s="1"/>
  <c r="N22" i="24"/>
  <c r="J41" i="24"/>
  <c r="N60" i="24"/>
  <c r="F26" i="22"/>
  <c r="F40" i="22" s="1"/>
  <c r="F22" i="24"/>
  <c r="D41" i="24"/>
  <c r="N41" i="24"/>
  <c r="I57" i="24"/>
  <c r="F60" i="24"/>
  <c r="F7" i="22"/>
  <c r="F21" i="24"/>
  <c r="G23" i="22"/>
  <c r="G37" i="22" s="1"/>
  <c r="J21" i="24"/>
  <c r="G27" i="22"/>
  <c r="G41" i="22" s="1"/>
  <c r="E27" i="24"/>
  <c r="E48" i="24"/>
  <c r="E46" i="24" s="1"/>
  <c r="I48" i="24"/>
  <c r="I46" i="24" s="1"/>
  <c r="I27" i="24"/>
  <c r="M27" i="24"/>
  <c r="M48" i="24"/>
  <c r="M46" i="24" s="1"/>
  <c r="D51" i="24"/>
  <c r="D49" i="24" s="1"/>
  <c r="D30" i="24"/>
  <c r="H51" i="24"/>
  <c r="H49" i="24" s="1"/>
  <c r="H30" i="24"/>
  <c r="L51" i="24"/>
  <c r="L49" i="24" s="1"/>
  <c r="L30" i="24"/>
  <c r="D55" i="24"/>
  <c r="D53" i="24" s="1"/>
  <c r="D34" i="24"/>
  <c r="H55" i="24"/>
  <c r="H53" i="24" s="1"/>
  <c r="H34" i="24"/>
  <c r="L55" i="24"/>
  <c r="L53" i="24" s="1"/>
  <c r="L34" i="24"/>
  <c r="P55" i="24"/>
  <c r="P53" i="24" s="1"/>
  <c r="P34" i="24"/>
  <c r="G61" i="24"/>
  <c r="G60" i="24" s="1"/>
  <c r="G41" i="24"/>
  <c r="K61" i="24"/>
  <c r="O61" i="24"/>
  <c r="O60" i="24" s="1"/>
  <c r="O41" i="24"/>
  <c r="N21" i="24"/>
  <c r="G31" i="22"/>
  <c r="G45" i="22" s="1"/>
  <c r="K21" i="24"/>
  <c r="G28" i="22"/>
  <c r="G42" i="22" s="1"/>
  <c r="H41" i="24"/>
  <c r="P41" i="24"/>
  <c r="K48" i="24"/>
  <c r="K46" i="24" s="1"/>
  <c r="K27" i="24"/>
  <c r="E61" i="24"/>
  <c r="E60" i="24" s="1"/>
  <c r="E41" i="24"/>
  <c r="I61" i="24"/>
  <c r="I60" i="24" s="1"/>
  <c r="I41" i="24"/>
  <c r="M61" i="24"/>
  <c r="E40" i="24"/>
  <c r="E19" i="24"/>
  <c r="M21" i="24"/>
  <c r="G30" i="22"/>
  <c r="G44" i="22" s="1"/>
  <c r="O21" i="24"/>
  <c r="G32" i="22"/>
  <c r="G46" i="22" s="1"/>
  <c r="P22" i="24"/>
  <c r="H22" i="24"/>
  <c r="L22" i="24"/>
  <c r="H60" i="24"/>
  <c r="L60" i="24"/>
  <c r="N51" i="24"/>
  <c r="N49" i="24" s="1"/>
  <c r="D59" i="24"/>
  <c r="H40" i="24"/>
  <c r="L21" i="24"/>
  <c r="G29" i="22"/>
  <c r="G43" i="22" s="1"/>
  <c r="P21" i="24"/>
  <c r="G33" i="22"/>
  <c r="G47" i="22" s="1"/>
  <c r="P60" i="24"/>
  <c r="F11" i="22"/>
  <c r="F15" i="22"/>
  <c r="F19" i="22"/>
  <c r="F9" i="22"/>
  <c r="F13" i="22"/>
  <c r="F17" i="22"/>
  <c r="F22" i="22" l="1"/>
  <c r="F36" i="22" s="1"/>
  <c r="H8" i="22"/>
  <c r="J8" i="22" s="1"/>
  <c r="J22" i="22" s="1"/>
  <c r="J36" i="22" s="1"/>
  <c r="H16" i="22"/>
  <c r="J16" i="22" s="1"/>
  <c r="J30" i="22" s="1"/>
  <c r="J44" i="22" s="1"/>
  <c r="H22" i="22"/>
  <c r="H36" i="22" s="1"/>
  <c r="H18" i="22"/>
  <c r="J18" i="22" s="1"/>
  <c r="J32" i="22" s="1"/>
  <c r="J46" i="22" s="1"/>
  <c r="G38" i="24"/>
  <c r="H14" i="22"/>
  <c r="H28" i="22" s="1"/>
  <c r="H42" i="22" s="1"/>
  <c r="F24" i="22"/>
  <c r="F38" i="22" s="1"/>
  <c r="F28" i="22"/>
  <c r="F42" i="22" s="1"/>
  <c r="G19" i="24"/>
  <c r="J12" i="22"/>
  <c r="J26" i="22" s="1"/>
  <c r="J40" i="22" s="1"/>
  <c r="H10" i="22"/>
  <c r="K41" i="24"/>
  <c r="M41" i="24"/>
  <c r="K60" i="24"/>
  <c r="M60" i="24"/>
  <c r="D20" i="24"/>
  <c r="H7" i="22"/>
  <c r="F21" i="22"/>
  <c r="F35" i="22" s="1"/>
  <c r="F33" i="22"/>
  <c r="F47" i="22" s="1"/>
  <c r="P20" i="24"/>
  <c r="P39" i="24" s="1"/>
  <c r="P58" i="24" s="1"/>
  <c r="H19" i="22"/>
  <c r="P40" i="24"/>
  <c r="O40" i="24"/>
  <c r="O19" i="24"/>
  <c r="E59" i="24"/>
  <c r="E57" i="24" s="1"/>
  <c r="E38" i="24"/>
  <c r="F29" i="22"/>
  <c r="F43" i="22" s="1"/>
  <c r="L20" i="24"/>
  <c r="L39" i="24" s="1"/>
  <c r="L58" i="24" s="1"/>
  <c r="H15" i="22"/>
  <c r="N20" i="24"/>
  <c r="N39" i="24" s="1"/>
  <c r="N58" i="24" s="1"/>
  <c r="F31" i="22"/>
  <c r="F45" i="22" s="1"/>
  <c r="H17" i="22"/>
  <c r="H59" i="24"/>
  <c r="N40" i="24"/>
  <c r="H13" i="22"/>
  <c r="F27" i="22"/>
  <c r="F41" i="22" s="1"/>
  <c r="J20" i="24"/>
  <c r="J39" i="24" s="1"/>
  <c r="J58" i="24" s="1"/>
  <c r="H32" i="22"/>
  <c r="H46" i="22" s="1"/>
  <c r="J40" i="24"/>
  <c r="F20" i="24"/>
  <c r="F39" i="24" s="1"/>
  <c r="F58" i="24" s="1"/>
  <c r="H9" i="22"/>
  <c r="F23" i="22"/>
  <c r="F37" i="22" s="1"/>
  <c r="K40" i="24"/>
  <c r="K19" i="24"/>
  <c r="H20" i="24"/>
  <c r="H11" i="22"/>
  <c r="F25" i="22"/>
  <c r="F39" i="22" s="1"/>
  <c r="L40" i="24"/>
  <c r="M40" i="24"/>
  <c r="M19" i="24"/>
  <c r="F40" i="24"/>
  <c r="H30" i="22" l="1"/>
  <c r="H44" i="22" s="1"/>
  <c r="J14" i="22"/>
  <c r="J28" i="22" s="1"/>
  <c r="J42" i="22" s="1"/>
  <c r="J19" i="24"/>
  <c r="J10" i="22"/>
  <c r="J24" i="22" s="1"/>
  <c r="J38" i="22" s="1"/>
  <c r="H24" i="22"/>
  <c r="H38" i="22" s="1"/>
  <c r="D39" i="24"/>
  <c r="D19" i="24"/>
  <c r="H21" i="22"/>
  <c r="H35" i="22" s="1"/>
  <c r="J7" i="22"/>
  <c r="J21" i="22" s="1"/>
  <c r="J35" i="22" s="1"/>
  <c r="F19" i="24"/>
  <c r="L19" i="24"/>
  <c r="J11" i="22"/>
  <c r="J25" i="22" s="1"/>
  <c r="J39" i="22" s="1"/>
  <c r="H25" i="22"/>
  <c r="H39" i="22" s="1"/>
  <c r="K59" i="24"/>
  <c r="K57" i="24" s="1"/>
  <c r="K38" i="24"/>
  <c r="F59" i="24"/>
  <c r="F57" i="24" s="1"/>
  <c r="F38" i="24"/>
  <c r="J9" i="22"/>
  <c r="J23" i="22" s="1"/>
  <c r="J37" i="22" s="1"/>
  <c r="H23" i="22"/>
  <c r="H37" i="22" s="1"/>
  <c r="J13" i="22"/>
  <c r="J27" i="22" s="1"/>
  <c r="J41" i="22" s="1"/>
  <c r="H27" i="22"/>
  <c r="H41" i="22" s="1"/>
  <c r="H29" i="22"/>
  <c r="H43" i="22" s="1"/>
  <c r="J15" i="22"/>
  <c r="J29" i="22" s="1"/>
  <c r="J43" i="22" s="1"/>
  <c r="P19" i="24"/>
  <c r="N19" i="24"/>
  <c r="H31" i="22"/>
  <c r="H45" i="22" s="1"/>
  <c r="J17" i="22"/>
  <c r="J31" i="22" s="1"/>
  <c r="J45" i="22" s="1"/>
  <c r="H33" i="22"/>
  <c r="H47" i="22" s="1"/>
  <c r="J19" i="22"/>
  <c r="J33" i="22" s="1"/>
  <c r="J47" i="22" s="1"/>
  <c r="M59" i="24"/>
  <c r="M57" i="24" s="1"/>
  <c r="M38" i="24"/>
  <c r="N59" i="24"/>
  <c r="N57" i="24" s="1"/>
  <c r="N38" i="24"/>
  <c r="O59" i="24"/>
  <c r="O57" i="24" s="1"/>
  <c r="O38" i="24"/>
  <c r="L59" i="24"/>
  <c r="L57" i="24" s="1"/>
  <c r="L38" i="24"/>
  <c r="H39" i="24"/>
  <c r="H19" i="24"/>
  <c r="J59" i="24"/>
  <c r="J57" i="24" s="1"/>
  <c r="J38" i="24"/>
  <c r="P59" i="24"/>
  <c r="P57" i="24" s="1"/>
  <c r="P38" i="24"/>
  <c r="D58" i="24" l="1"/>
  <c r="D57" i="24" s="1"/>
  <c r="D38" i="24"/>
  <c r="H58" i="24"/>
  <c r="H57" i="24" s="1"/>
  <c r="H38" i="24"/>
</calcChain>
</file>

<file path=xl/comments1.xml><?xml version="1.0" encoding="utf-8"?>
<comments xmlns="http://schemas.openxmlformats.org/spreadsheetml/2006/main">
  <authors>
    <author>kzs001</author>
  </authors>
  <commentLis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</commentList>
</comments>
</file>

<file path=xl/sharedStrings.xml><?xml version="1.0" encoding="utf-8"?>
<sst xmlns="http://schemas.openxmlformats.org/spreadsheetml/2006/main" count="384" uniqueCount="117">
  <si>
    <t>Отпуск воды в сеть</t>
  </si>
  <si>
    <t>Показатели производственной деятельности (куб.м)</t>
  </si>
  <si>
    <t xml:space="preserve">Подъем воды </t>
  </si>
  <si>
    <t>Полезный отпуск воды в сеть</t>
  </si>
  <si>
    <t>в том числе:</t>
  </si>
  <si>
    <t>населению</t>
  </si>
  <si>
    <t>бюджетным организациям</t>
  </si>
  <si>
    <t>прочим потребителям</t>
  </si>
  <si>
    <t>Расход воды на собственное производство</t>
  </si>
  <si>
    <t xml:space="preserve">Реализовано воды потребителям - всего: </t>
  </si>
  <si>
    <t>Срок реализации мероприятия, лет</t>
  </si>
  <si>
    <t>Наименование показателя</t>
  </si>
  <si>
    <t>тыс. руб.</t>
  </si>
  <si>
    <t>%</t>
  </si>
  <si>
    <t>Неучтенные расходы и потери воды</t>
  </si>
  <si>
    <t>1.</t>
  </si>
  <si>
    <t>2.</t>
  </si>
  <si>
    <t>3.</t>
  </si>
  <si>
    <t>4.</t>
  </si>
  <si>
    <t>5.</t>
  </si>
  <si>
    <t>6.</t>
  </si>
  <si>
    <t>Участок Канчалан</t>
  </si>
  <si>
    <t>Участок Угольные Копи</t>
  </si>
  <si>
    <t>Участок Алькатваам</t>
  </si>
  <si>
    <t>Участок Беринговский</t>
  </si>
  <si>
    <t>Участок Мейныпильгыно</t>
  </si>
  <si>
    <t>Участок Хатырка</t>
  </si>
  <si>
    <t>Участок Ваеги</t>
  </si>
  <si>
    <t>Участок Снежное</t>
  </si>
  <si>
    <t>Участок Марково</t>
  </si>
  <si>
    <t>Участок Усть-Белая</t>
  </si>
  <si>
    <t>Участок Новое Чаплино</t>
  </si>
  <si>
    <t>Участок Провидения</t>
  </si>
  <si>
    <t>Участок Сиреники</t>
  </si>
  <si>
    <t>Покупка воды</t>
  </si>
  <si>
    <t>ПРОИЗВОДСТВЕННАЯ ПРОГРАММА</t>
  </si>
  <si>
    <t>№     п/п</t>
  </si>
  <si>
    <t>Наименование участков</t>
  </si>
  <si>
    <t xml:space="preserve">Расход воды на собствен-ные нужды 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</si>
  <si>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</si>
  <si>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</si>
  <si>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</si>
  <si>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</si>
  <si>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3.2. План мероприятий, направленных на улучшение качества питьевой воды*</t>
  </si>
  <si>
    <t>№              п/п</t>
  </si>
  <si>
    <t>Раздел 4. Объем финансовых потребностей, необходимых для реализации производственной программы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</si>
  <si>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</si>
  <si>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</si>
  <si>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</si>
  <si>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</si>
  <si>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</si>
  <si>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</si>
  <si>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2.1</t>
  </si>
  <si>
    <t>ед./км</t>
  </si>
  <si>
    <t>Показатели эффективности использования ресурсов, в том числе уроветь потерь воды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</si>
  <si>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 *</t>
  </si>
  <si>
    <t>* План мероприятий, направленных на улучшение качества питьевой воды, организацией не представлен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</si>
  <si>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</si>
  <si>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7.</t>
  </si>
  <si>
    <r>
      <t xml:space="preserve">Раздел 3. Перечень плановых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</si>
  <si>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t>Раздел 5. Плановые показатели надежности, качества, энергетической эффективности объектов централизованных систем холодного водоснабжения</t>
  </si>
  <si>
    <t>* План мероприятий по энергосбережению и повышению энергетической эффективности организацией не представлен</t>
  </si>
  <si>
    <t>2016 год</t>
  </si>
  <si>
    <t>Раздел 2. Планируемый объем в сфере холодного водоснабжения (питьевая вода (питьевое водоснабжение))</t>
  </si>
  <si>
    <t>2017 год</t>
  </si>
  <si>
    <t>2018 год</t>
  </si>
  <si>
    <t>Ремонт сетей холодного водоснабжения п. Угольные Копи</t>
  </si>
  <si>
    <t>Ремонт сетей холодного водоснабжения с. Алькатваам</t>
  </si>
  <si>
    <t>Ремонт сетей холодного водоснабжения с. Беринговский</t>
  </si>
  <si>
    <t>Ремонт сетей холодного водоснабжения с. Мейныпильгыно</t>
  </si>
  <si>
    <t>Ремонт сетей холодного водоснабжения с. Ваеги</t>
  </si>
  <si>
    <t>Ремонт сетей холодного водоснабжения с. Снежное</t>
  </si>
  <si>
    <t>Ремонт сетей холодного водоснабжения с. Усть-Белая</t>
  </si>
  <si>
    <t>8.</t>
  </si>
  <si>
    <t>9.</t>
  </si>
  <si>
    <t>10.</t>
  </si>
  <si>
    <t>11.</t>
  </si>
  <si>
    <t>12.</t>
  </si>
  <si>
    <t>13.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</si>
  <si>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</si>
  <si>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</si>
  <si>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ед.</t>
  </si>
  <si>
    <t>общее количество отобранных проб</t>
  </si>
  <si>
    <t>2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</si>
  <si>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</si>
  <si>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2.2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</si>
  <si>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</si>
  <si>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</si>
  <si>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</si>
  <si>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</si>
  <si>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</si>
  <si>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</si>
  <si>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</si>
  <si>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</si>
  <si>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кВт.ч/куб.м</t>
  </si>
  <si>
    <t>общее количество электрической энергии, потребляемой в технологическом процессе транспортировки питьевой воды</t>
  </si>
  <si>
    <t>общий объем транспортируемой воды</t>
  </si>
  <si>
    <t>I</t>
  </si>
  <si>
    <t>II</t>
  </si>
  <si>
    <t>III</t>
  </si>
  <si>
    <t>Значение показателя</t>
  </si>
  <si>
    <t>Участок Мейныпи-льгыно</t>
  </si>
  <si>
    <t>тыс.куб.м</t>
  </si>
  <si>
    <t>тыс.кВт.ч</t>
  </si>
  <si>
    <t xml:space="preserve"> - </t>
  </si>
  <si>
    <t xml:space="preserve"> -</t>
  </si>
  <si>
    <r>
      <t>3.1. План мероприятий по ремонту объектов централизованных систе</t>
    </r>
    <r>
      <rPr>
        <b/>
        <sz val="12"/>
        <rFont val="Times New Roman"/>
        <family val="1"/>
        <charset val="204"/>
      </rPr>
      <t>м холодного водоснабжения</t>
    </r>
  </si>
  <si>
    <t>в сфере водоснабжения (питьевое водоснабжение) на 2016-2018 годы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</si>
  <si>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</si>
  <si>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</si>
  <si>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</si>
  <si>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</si>
  <si>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</si>
  <si>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</si>
  <si>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</si>
  <si>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689000, Чукотский автономный округ, г. Анадырь, ул. Рультытегина д. 24</t>
  </si>
  <si>
    <t>ГП ЧАО "Чукоткоммунхоз"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</si>
</sst>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0"/>
      <name val="Arial"/>
    </font>
    <font>
      <sz val="10"/>
      <name val="Times New Roman"/>
      <family val="1"/>
      <charset val="204"/>
    </font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2" fillId="0" borderId="0"/>
    <xf numFmtId="0" fontId="5" fillId="0" borderId="0"/>
    <xf numFmtId="0" fontId="5" fillId="0" borderId="0"/>
    <xf numFmtId="0" fontId="18" fillId="0" borderId="0"/>
  </cellStyleXfs>
  <cellXfs count="19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0" fontId="3" fillId="0" borderId="0" xfId="0" applyFont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/>
    <xf numFmtId="0" fontId="3" fillId="0" borderId="1" xfId="1" applyFont="1" applyBorder="1"/>
    <xf numFmtId="0" fontId="3" fillId="0" borderId="0" xfId="1" applyFont="1" applyBorder="1" applyAlignment="1">
      <alignment horizontal="left" wrapText="1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0" xfId="0" applyFont="1"/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/>
    </xf>
    <xf numFmtId="0" fontId="7" fillId="0" borderId="29" xfId="2" applyFont="1" applyBorder="1" applyAlignment="1">
      <alignment horizontal="justify" vertical="top" wrapText="1"/>
    </xf>
    <xf numFmtId="0" fontId="7" fillId="0" borderId="3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justify" vertical="top" wrapText="1"/>
    </xf>
    <xf numFmtId="0" fontId="7" fillId="0" borderId="2" xfId="2" applyFont="1" applyBorder="1" applyAlignment="1">
      <alignment horizontal="justify" vertical="top" wrapText="1"/>
    </xf>
    <xf numFmtId="164" fontId="3" fillId="0" borderId="6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49" fontId="7" fillId="0" borderId="14" xfId="2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7" fillId="0" borderId="8" xfId="2" applyFont="1" applyBorder="1" applyAlignment="1">
      <alignment horizontal="justify" vertical="top" wrapText="1"/>
    </xf>
    <xf numFmtId="164" fontId="3" fillId="0" borderId="7" xfId="0" applyNumberFormat="1" applyFont="1" applyBorder="1" applyAlignment="1">
      <alignment horizontal="center" vertical="center"/>
    </xf>
    <xf numFmtId="0" fontId="7" fillId="0" borderId="31" xfId="2" applyFont="1" applyBorder="1" applyAlignment="1">
      <alignment horizontal="justify" vertical="top" wrapText="1"/>
    </xf>
    <xf numFmtId="0" fontId="7" fillId="0" borderId="32" xfId="2" applyFont="1" applyBorder="1" applyAlignment="1">
      <alignment horizontal="justify" vertical="top" wrapText="1"/>
    </xf>
    <xf numFmtId="0" fontId="7" fillId="0" borderId="9" xfId="2" applyFont="1" applyBorder="1" applyAlignment="1">
      <alignment horizontal="justify" vertical="top" wrapText="1"/>
    </xf>
    <xf numFmtId="0" fontId="7" fillId="0" borderId="9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justify" vertical="top" wrapText="1"/>
    </xf>
    <xf numFmtId="0" fontId="7" fillId="0" borderId="3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49" fontId="7" fillId="0" borderId="28" xfId="2" applyNumberFormat="1" applyFont="1" applyBorder="1" applyAlignment="1">
      <alignment horizontal="center" vertical="center" wrapText="1"/>
    </xf>
    <xf numFmtId="0" fontId="7" fillId="0" borderId="13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justify" vertical="top" wrapText="1"/>
    </xf>
    <xf numFmtId="1" fontId="7" fillId="0" borderId="5" xfId="0" applyNumberFormat="1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3" fillId="0" borderId="30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justify" vertical="top" wrapText="1"/>
    </xf>
    <xf numFmtId="0" fontId="3" fillId="0" borderId="1" xfId="1" applyFont="1" applyBorder="1" applyAlignment="1">
      <alignment horizontal="left" vertical="center" wrapText="1"/>
    </xf>
    <xf numFmtId="0" fontId="16" fillId="0" borderId="0" xfId="4" applyFont="1"/>
    <xf numFmtId="0" fontId="7" fillId="0" borderId="1" xfId="4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7" fillId="0" borderId="0" xfId="4" applyFont="1"/>
    <xf numFmtId="0" fontId="7" fillId="0" borderId="0" xfId="4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8" fillId="0" borderId="0" xfId="4" applyFont="1"/>
    <xf numFmtId="0" fontId="3" fillId="0" borderId="0" xfId="1" applyFont="1" applyBorder="1" applyAlignment="1">
      <alignment horizontal="left"/>
    </xf>
    <xf numFmtId="0" fontId="8" fillId="0" borderId="0" xfId="4" applyFont="1" applyBorder="1" applyAlignment="1">
      <alignment horizontal="left"/>
    </xf>
    <xf numFmtId="164" fontId="7" fillId="0" borderId="9" xfId="5" applyNumberFormat="1" applyFont="1" applyBorder="1" applyAlignment="1">
      <alignment horizontal="center"/>
    </xf>
    <xf numFmtId="164" fontId="7" fillId="0" borderId="2" xfId="5" applyNumberFormat="1" applyFont="1" applyBorder="1" applyAlignment="1">
      <alignment horizontal="center"/>
    </xf>
    <xf numFmtId="164" fontId="7" fillId="0" borderId="3" xfId="5" applyNumberFormat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7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4" fillId="0" borderId="36" xfId="1" applyFont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37" xfId="1" applyFont="1" applyBorder="1" applyAlignment="1">
      <alignment horizontal="left" wrapText="1"/>
    </xf>
    <xf numFmtId="3" fontId="3" fillId="0" borderId="35" xfId="1" applyNumberFormat="1" applyFont="1" applyBorder="1" applyAlignment="1">
      <alignment horizontal="center"/>
    </xf>
    <xf numFmtId="3" fontId="3" fillId="0" borderId="40" xfId="1" applyNumberFormat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35" xfId="1" applyFont="1" applyBorder="1" applyAlignment="1">
      <alignment horizontal="center" vertical="center" wrapText="1"/>
    </xf>
    <xf numFmtId="0" fontId="0" fillId="0" borderId="40" xfId="0" applyBorder="1"/>
    <xf numFmtId="0" fontId="3" fillId="0" borderId="40" xfId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left" vertical="center" wrapText="1"/>
    </xf>
    <xf numFmtId="164" fontId="3" fillId="0" borderId="28" xfId="1" applyNumberFormat="1" applyFont="1" applyBorder="1" applyAlignment="1">
      <alignment horizontal="center" vertical="center" wrapText="1"/>
    </xf>
    <xf numFmtId="164" fontId="3" fillId="0" borderId="23" xfId="1" applyNumberFormat="1" applyFont="1" applyBorder="1" applyAlignment="1">
      <alignment horizontal="center" vertical="center" wrapText="1"/>
    </xf>
    <xf numFmtId="164" fontId="3" fillId="0" borderId="32" xfId="1" applyNumberFormat="1" applyFont="1" applyBorder="1" applyAlignment="1">
      <alignment horizontal="center" vertical="center" wrapText="1"/>
    </xf>
    <xf numFmtId="164" fontId="3" fillId="0" borderId="17" xfId="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justify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164" fontId="3" fillId="0" borderId="29" xfId="1" applyNumberFormat="1" applyFont="1" applyBorder="1" applyAlignment="1">
      <alignment horizontal="center" vertical="center" wrapText="1"/>
    </xf>
    <xf numFmtId="164" fontId="3" fillId="0" borderId="38" xfId="1" applyNumberFormat="1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164" fontId="3" fillId="0" borderId="25" xfId="1" applyNumberFormat="1" applyFont="1" applyBorder="1" applyAlignment="1">
      <alignment horizontal="center" vertical="center" wrapText="1"/>
    </xf>
    <xf numFmtId="164" fontId="3" fillId="0" borderId="16" xfId="1" applyNumberFormat="1" applyFont="1" applyBorder="1" applyAlignment="1">
      <alignment horizontal="center" vertical="center" wrapText="1"/>
    </xf>
    <xf numFmtId="164" fontId="3" fillId="0" borderId="22" xfId="1" applyNumberFormat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left" wrapText="1"/>
    </xf>
    <xf numFmtId="0" fontId="3" fillId="0" borderId="39" xfId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5"/>
    <cellStyle name="Обычный 2_ООО Тепловая компания (печора)" xfId="1"/>
    <cellStyle name="Обычный 5" xfId="2"/>
    <cellStyle name="Обычный_PP_PitWater" xfId="4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F15" sqref="F15"/>
    </sheetView>
  </sheetViews>
  <sheetFormatPr defaultColWidth="9.109375" defaultRowHeight="15.6" x14ac:dyDescent="0.3"/>
  <cols>
    <col min="1" max="1" width="51.33203125" style="114" customWidth="1"/>
    <col min="2" max="2" width="61.88671875" style="114" customWidth="1"/>
    <col min="3" max="3" width="7" style="114" customWidth="1"/>
    <col min="4" max="4" width="6.6640625" style="114" customWidth="1"/>
    <col min="5" max="16384" width="9.109375" style="114"/>
  </cols>
  <sheetData>
    <row r="1" spans="1:2" s="111" customFormat="1" ht="18" x14ac:dyDescent="0.35">
      <c r="A1" s="123" t="s">
        <v>35</v>
      </c>
      <c r="B1" s="123"/>
    </row>
    <row r="2" spans="1:2" s="111" customFormat="1" ht="18" x14ac:dyDescent="0.35">
      <c r="A2" s="124" t="s">
        <v>107</v>
      </c>
      <c r="B2" s="124"/>
    </row>
    <row r="3" spans="1:2" s="111" customFormat="1" ht="19.5" customHeight="1" x14ac:dyDescent="0.35">
      <c r="A3" s="125"/>
      <c r="B3" s="126"/>
    </row>
    <row r="4" spans="1:2" s="111" customFormat="1" ht="18.75" customHeight="1" x14ac:dyDescent="0.35">
      <c r="A4" s="127" t="s">
        <v>108</v>
      </c>
      <c r="B4" s="127"/>
    </row>
    <row r="5" spans="1:2" ht="27" customHeight="1" x14ac:dyDescent="0.3">
      <c r="A5" s="112" t="s">
        <v>109</v>
      </c>
      <c r="B5" s="113" t="s">
        <v>116</v>
      </c>
    </row>
    <row r="6" spans="1:2" ht="36" customHeight="1" x14ac:dyDescent="0.3">
      <c r="A6" s="112" t="s">
        <v>110</v>
      </c>
      <c r="B6" s="110" t="s">
        <v>115</v>
      </c>
    </row>
    <row r="7" spans="1:2" ht="38.25" customHeight="1" x14ac:dyDescent="0.3">
      <c r="A7" s="112" t="s">
        <v>111</v>
      </c>
      <c r="B7" s="110" t="s">
        <v>112</v>
      </c>
    </row>
    <row r="8" spans="1:2" ht="27.75" customHeight="1" x14ac:dyDescent="0.3">
      <c r="A8" s="112" t="s">
        <v>113</v>
      </c>
      <c r="B8" s="113" t="s">
        <v>114</v>
      </c>
    </row>
    <row r="9" spans="1:2" s="117" customFormat="1" ht="21.75" customHeight="1" x14ac:dyDescent="0.3">
      <c r="A9" s="115"/>
      <c r="B9" s="116"/>
    </row>
    <row r="10" spans="1:2" ht="16.5" customHeight="1" x14ac:dyDescent="0.3"/>
    <row r="20" spans="1:3" x14ac:dyDescent="0.3">
      <c r="C20" s="118"/>
    </row>
    <row r="22" spans="1:3" x14ac:dyDescent="0.3">
      <c r="C22" s="119"/>
    </row>
    <row r="25" spans="1:3" s="117" customFormat="1" x14ac:dyDescent="0.3">
      <c r="A25" s="114"/>
      <c r="B25" s="114"/>
      <c r="C25" s="114"/>
    </row>
    <row r="26" spans="1:3" ht="15" customHeight="1" x14ac:dyDescent="0.3"/>
    <row r="27" spans="1:3" ht="31.5" customHeight="1" x14ac:dyDescent="0.3"/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J7" sqref="J7:J19"/>
    </sheetView>
  </sheetViews>
  <sheetFormatPr defaultColWidth="9.109375" defaultRowHeight="15.6" x14ac:dyDescent="0.3"/>
  <cols>
    <col min="1" max="1" width="6.33203125" style="4" customWidth="1"/>
    <col min="2" max="2" width="28.44140625" style="4" customWidth="1"/>
    <col min="3" max="3" width="13.33203125" style="4" customWidth="1"/>
    <col min="4" max="4" width="11.88671875" style="4" customWidth="1"/>
    <col min="5" max="5" width="12.109375" style="4" customWidth="1"/>
    <col min="6" max="6" width="13" style="4" customWidth="1"/>
    <col min="7" max="7" width="13.6640625" style="4" customWidth="1"/>
    <col min="8" max="8" width="13.109375" style="4" customWidth="1"/>
    <col min="9" max="9" width="13.88671875" style="4" customWidth="1"/>
    <col min="10" max="10" width="13.44140625" style="4" customWidth="1"/>
    <col min="11" max="11" width="11.109375" style="4" customWidth="1"/>
    <col min="12" max="12" width="12.44140625" style="4" customWidth="1"/>
    <col min="13" max="13" width="12.88671875" style="4" customWidth="1"/>
    <col min="14" max="16384" width="9.109375" style="4"/>
  </cols>
  <sheetData>
    <row r="1" spans="1:13" x14ac:dyDescent="0.3">
      <c r="A1" s="9" t="s">
        <v>63</v>
      </c>
    </row>
    <row r="2" spans="1:13" ht="15.75" customHeight="1" x14ac:dyDescent="0.3">
      <c r="A2" s="132" t="s">
        <v>36</v>
      </c>
      <c r="B2" s="135" t="s">
        <v>37</v>
      </c>
      <c r="C2" s="138" t="s">
        <v>1</v>
      </c>
      <c r="D2" s="139"/>
      <c r="E2" s="139"/>
      <c r="F2" s="139"/>
      <c r="G2" s="139"/>
      <c r="H2" s="139"/>
      <c r="I2" s="139"/>
      <c r="J2" s="139"/>
      <c r="K2" s="139"/>
      <c r="L2" s="139"/>
      <c r="M2" s="140"/>
    </row>
    <row r="3" spans="1:13" x14ac:dyDescent="0.3">
      <c r="A3" s="133"/>
      <c r="B3" s="136"/>
      <c r="C3" s="131" t="s">
        <v>2</v>
      </c>
      <c r="D3" s="131" t="s">
        <v>34</v>
      </c>
      <c r="E3" s="131" t="s">
        <v>38</v>
      </c>
      <c r="F3" s="131" t="s">
        <v>0</v>
      </c>
      <c r="G3" s="131" t="s">
        <v>14</v>
      </c>
      <c r="H3" s="141" t="s">
        <v>3</v>
      </c>
      <c r="I3" s="142" t="s">
        <v>8</v>
      </c>
      <c r="J3" s="141" t="s">
        <v>9</v>
      </c>
      <c r="K3" s="131" t="s">
        <v>4</v>
      </c>
      <c r="L3" s="131"/>
      <c r="M3" s="131"/>
    </row>
    <row r="4" spans="1:13" ht="42" customHeight="1" x14ac:dyDescent="0.3">
      <c r="A4" s="134"/>
      <c r="B4" s="137"/>
      <c r="C4" s="131"/>
      <c r="D4" s="131"/>
      <c r="E4" s="131"/>
      <c r="F4" s="131"/>
      <c r="G4" s="131"/>
      <c r="H4" s="141"/>
      <c r="I4" s="143"/>
      <c r="J4" s="141"/>
      <c r="K4" s="1" t="s">
        <v>5</v>
      </c>
      <c r="L4" s="1" t="s">
        <v>6</v>
      </c>
      <c r="M4" s="1" t="s">
        <v>7</v>
      </c>
    </row>
    <row r="5" spans="1:13" x14ac:dyDescent="0.3">
      <c r="A5" s="7">
        <v>1</v>
      </c>
      <c r="B5" s="1">
        <v>2</v>
      </c>
      <c r="C5" s="7">
        <v>3</v>
      </c>
      <c r="D5" s="1">
        <v>4</v>
      </c>
      <c r="E5" s="7">
        <v>5</v>
      </c>
      <c r="F5" s="1">
        <v>6</v>
      </c>
      <c r="G5" s="7">
        <v>7</v>
      </c>
      <c r="H5" s="1">
        <v>8</v>
      </c>
      <c r="I5" s="7">
        <v>9</v>
      </c>
      <c r="J5" s="1">
        <v>10</v>
      </c>
      <c r="K5" s="7">
        <v>11</v>
      </c>
      <c r="L5" s="1">
        <v>12</v>
      </c>
      <c r="M5" s="7">
        <v>13</v>
      </c>
    </row>
    <row r="6" spans="1:13" x14ac:dyDescent="0.3">
      <c r="A6" s="7"/>
      <c r="B6" s="128" t="s">
        <v>62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1:13" ht="17.25" customHeight="1" x14ac:dyDescent="0.3">
      <c r="A7" s="13" t="s">
        <v>15</v>
      </c>
      <c r="B7" s="14" t="s">
        <v>21</v>
      </c>
      <c r="C7" s="36">
        <v>41428.660000000003</v>
      </c>
      <c r="D7" s="103"/>
      <c r="E7" s="103">
        <v>3498.65</v>
      </c>
      <c r="F7" s="47">
        <f t="shared" ref="F7:F16" si="0">C7-E7</f>
        <v>37930.01</v>
      </c>
      <c r="G7" s="103">
        <v>2902.0250000000001</v>
      </c>
      <c r="H7" s="47">
        <f t="shared" ref="H7:H16" si="1">F7-G7</f>
        <v>35027.985000000001</v>
      </c>
      <c r="I7" s="103">
        <v>4963.4880000000003</v>
      </c>
      <c r="J7" s="47">
        <f t="shared" ref="J7:J16" si="2">H7-I7</f>
        <v>30064.496999999999</v>
      </c>
      <c r="K7" s="103">
        <v>27496.701000000001</v>
      </c>
      <c r="L7" s="103">
        <v>1989.58</v>
      </c>
      <c r="M7" s="104">
        <v>578.21600000000001</v>
      </c>
    </row>
    <row r="8" spans="1:13" ht="17.25" customHeight="1" x14ac:dyDescent="0.3">
      <c r="A8" s="8" t="s">
        <v>16</v>
      </c>
      <c r="B8" s="2" t="s">
        <v>22</v>
      </c>
      <c r="C8" s="36">
        <v>276628.21500000003</v>
      </c>
      <c r="D8" s="47"/>
      <c r="E8" s="47">
        <v>24440.102999999999</v>
      </c>
      <c r="F8" s="48">
        <f t="shared" si="0"/>
        <v>252188.11200000002</v>
      </c>
      <c r="G8" s="47">
        <v>8440.7360000000008</v>
      </c>
      <c r="H8" s="48">
        <f t="shared" si="1"/>
        <v>243747.37600000002</v>
      </c>
      <c r="I8" s="47">
        <v>104492.755</v>
      </c>
      <c r="J8" s="48">
        <f t="shared" si="2"/>
        <v>139254.62100000001</v>
      </c>
      <c r="K8" s="47">
        <v>99192.245999999999</v>
      </c>
      <c r="L8" s="47">
        <v>10721.509</v>
      </c>
      <c r="M8" s="49">
        <v>29340.866000000002</v>
      </c>
    </row>
    <row r="9" spans="1:13" ht="17.25" customHeight="1" x14ac:dyDescent="0.3">
      <c r="A9" s="5" t="s">
        <v>17</v>
      </c>
      <c r="B9" s="2" t="s">
        <v>23</v>
      </c>
      <c r="C9" s="10">
        <v>24550.713</v>
      </c>
      <c r="D9" s="11"/>
      <c r="E9" s="11">
        <v>2368.8989999999999</v>
      </c>
      <c r="F9" s="48">
        <f t="shared" si="0"/>
        <v>22181.813999999998</v>
      </c>
      <c r="G9" s="11">
        <v>832.92700000000002</v>
      </c>
      <c r="H9" s="48">
        <f t="shared" si="1"/>
        <v>21348.886999999999</v>
      </c>
      <c r="I9" s="11">
        <v>7778.2280000000001</v>
      </c>
      <c r="J9" s="48">
        <f t="shared" si="2"/>
        <v>13570.659</v>
      </c>
      <c r="K9" s="11">
        <v>12591.386</v>
      </c>
      <c r="L9" s="11">
        <v>562.553</v>
      </c>
      <c r="M9" s="12">
        <v>416.72</v>
      </c>
    </row>
    <row r="10" spans="1:13" ht="17.25" customHeight="1" x14ac:dyDescent="0.3">
      <c r="A10" s="5" t="s">
        <v>18</v>
      </c>
      <c r="B10" s="2" t="s">
        <v>24</v>
      </c>
      <c r="C10" s="10">
        <v>171988.587</v>
      </c>
      <c r="D10" s="11"/>
      <c r="E10" s="11">
        <v>12257.627</v>
      </c>
      <c r="F10" s="48">
        <f t="shared" si="0"/>
        <v>159730.96</v>
      </c>
      <c r="G10" s="11">
        <v>5063.4709999999995</v>
      </c>
      <c r="H10" s="48">
        <f t="shared" si="1"/>
        <v>154667.489</v>
      </c>
      <c r="I10" s="11">
        <v>79742.626000000004</v>
      </c>
      <c r="J10" s="48">
        <f t="shared" si="2"/>
        <v>74924.862999999998</v>
      </c>
      <c r="K10" s="11">
        <v>62175.66</v>
      </c>
      <c r="L10" s="11">
        <v>6427.3909999999996</v>
      </c>
      <c r="M10" s="12">
        <v>6321.8119999999999</v>
      </c>
    </row>
    <row r="11" spans="1:13" ht="17.25" customHeight="1" x14ac:dyDescent="0.3">
      <c r="A11" s="5" t="s">
        <v>19</v>
      </c>
      <c r="B11" s="2" t="s">
        <v>25</v>
      </c>
      <c r="C11" s="10">
        <v>23810.886999999999</v>
      </c>
      <c r="D11" s="11"/>
      <c r="E11" s="11">
        <v>2619.9119999999998</v>
      </c>
      <c r="F11" s="11">
        <f t="shared" si="0"/>
        <v>21190.974999999999</v>
      </c>
      <c r="G11" s="11">
        <v>1310.874</v>
      </c>
      <c r="H11" s="11">
        <f t="shared" si="1"/>
        <v>19880.100999999999</v>
      </c>
      <c r="I11" s="11">
        <v>4013.1439999999998</v>
      </c>
      <c r="J11" s="11">
        <f t="shared" si="2"/>
        <v>15866.956999999999</v>
      </c>
      <c r="K11" s="11">
        <v>14254.874</v>
      </c>
      <c r="L11" s="37">
        <v>1090.029</v>
      </c>
      <c r="M11" s="38">
        <v>522.05399999999997</v>
      </c>
    </row>
    <row r="12" spans="1:13" ht="17.25" customHeight="1" x14ac:dyDescent="0.3">
      <c r="A12" s="5" t="s">
        <v>20</v>
      </c>
      <c r="B12" s="2" t="s">
        <v>26</v>
      </c>
      <c r="C12" s="10">
        <v>18320.210999999999</v>
      </c>
      <c r="D12" s="11"/>
      <c r="E12" s="11">
        <v>1664.3910000000001</v>
      </c>
      <c r="F12" s="48">
        <f t="shared" si="0"/>
        <v>16655.82</v>
      </c>
      <c r="G12" s="11">
        <v>412.23200000000003</v>
      </c>
      <c r="H12" s="48">
        <f t="shared" si="1"/>
        <v>16243.588</v>
      </c>
      <c r="I12" s="11">
        <v>3943.9769999999999</v>
      </c>
      <c r="J12" s="48">
        <f t="shared" si="2"/>
        <v>12299.611000000001</v>
      </c>
      <c r="K12" s="11">
        <v>10751.484</v>
      </c>
      <c r="L12" s="11">
        <v>1116.1569999999999</v>
      </c>
      <c r="M12" s="12">
        <v>431.97</v>
      </c>
    </row>
    <row r="13" spans="1:13" ht="17.25" customHeight="1" x14ac:dyDescent="0.3">
      <c r="A13" s="5" t="s">
        <v>58</v>
      </c>
      <c r="B13" s="2" t="s">
        <v>27</v>
      </c>
      <c r="C13" s="10">
        <v>19419.323</v>
      </c>
      <c r="D13" s="11"/>
      <c r="E13" s="11">
        <v>2996.0129999999999</v>
      </c>
      <c r="F13" s="48">
        <f t="shared" si="0"/>
        <v>16423.310000000001</v>
      </c>
      <c r="G13" s="11">
        <v>1839.4110000000001</v>
      </c>
      <c r="H13" s="48">
        <f t="shared" si="1"/>
        <v>14583.899000000001</v>
      </c>
      <c r="I13" s="11">
        <v>1492.124</v>
      </c>
      <c r="J13" s="48">
        <f t="shared" si="2"/>
        <v>13091.775000000001</v>
      </c>
      <c r="K13" s="11">
        <v>11073.186</v>
      </c>
      <c r="L13" s="11">
        <v>1147.4100000000001</v>
      </c>
      <c r="M13" s="12">
        <v>871.17900000000009</v>
      </c>
    </row>
    <row r="14" spans="1:13" ht="17.25" customHeight="1" x14ac:dyDescent="0.3">
      <c r="A14" s="5" t="s">
        <v>73</v>
      </c>
      <c r="B14" s="2" t="s">
        <v>28</v>
      </c>
      <c r="C14" s="10">
        <v>14149.022000000001</v>
      </c>
      <c r="D14" s="11"/>
      <c r="E14" s="11">
        <v>1772.731</v>
      </c>
      <c r="F14" s="48">
        <f t="shared" si="0"/>
        <v>12376.291000000001</v>
      </c>
      <c r="G14" s="11">
        <v>2179.2170000000001</v>
      </c>
      <c r="H14" s="48">
        <f t="shared" si="1"/>
        <v>10197.074000000001</v>
      </c>
      <c r="I14" s="11">
        <v>1246.329</v>
      </c>
      <c r="J14" s="48">
        <f t="shared" si="2"/>
        <v>8950.7450000000008</v>
      </c>
      <c r="K14" s="11">
        <v>8567.0849999999991</v>
      </c>
      <c r="L14" s="11">
        <v>223.94299999999998</v>
      </c>
      <c r="M14" s="12">
        <v>159.71699999999998</v>
      </c>
    </row>
    <row r="15" spans="1:13" ht="17.25" customHeight="1" x14ac:dyDescent="0.3">
      <c r="A15" s="5" t="s">
        <v>74</v>
      </c>
      <c r="B15" s="2" t="s">
        <v>29</v>
      </c>
      <c r="C15" s="10">
        <v>63547.16</v>
      </c>
      <c r="D15" s="11"/>
      <c r="E15" s="11">
        <v>4936.3429999999998</v>
      </c>
      <c r="F15" s="48">
        <f t="shared" si="0"/>
        <v>58610.817000000003</v>
      </c>
      <c r="G15" s="11">
        <v>5704.0050000000001</v>
      </c>
      <c r="H15" s="48">
        <f t="shared" si="1"/>
        <v>52906.812000000005</v>
      </c>
      <c r="I15" s="11">
        <v>4961.07</v>
      </c>
      <c r="J15" s="48">
        <f t="shared" si="2"/>
        <v>47945.742000000006</v>
      </c>
      <c r="K15" s="11">
        <v>42064.991000000002</v>
      </c>
      <c r="L15" s="11">
        <v>3331.049</v>
      </c>
      <c r="M15" s="12">
        <v>2549.7019999999998</v>
      </c>
    </row>
    <row r="16" spans="1:13" ht="17.25" customHeight="1" x14ac:dyDescent="0.3">
      <c r="A16" s="5" t="s">
        <v>75</v>
      </c>
      <c r="B16" s="2" t="s">
        <v>30</v>
      </c>
      <c r="C16" s="10">
        <v>42986.072999999997</v>
      </c>
      <c r="D16" s="11"/>
      <c r="E16" s="11">
        <v>4608.9669999999996</v>
      </c>
      <c r="F16" s="48">
        <f t="shared" si="0"/>
        <v>38377.106</v>
      </c>
      <c r="G16" s="11">
        <v>3540.672</v>
      </c>
      <c r="H16" s="48">
        <f t="shared" si="1"/>
        <v>34836.434000000001</v>
      </c>
      <c r="I16" s="11">
        <v>7805.1729999999998</v>
      </c>
      <c r="J16" s="48">
        <f t="shared" si="2"/>
        <v>27031.261000000002</v>
      </c>
      <c r="K16" s="11">
        <v>23091.287</v>
      </c>
      <c r="L16" s="11">
        <v>2798.1550000000002</v>
      </c>
      <c r="M16" s="12">
        <v>1141.819</v>
      </c>
    </row>
    <row r="17" spans="1:13" ht="17.25" customHeight="1" x14ac:dyDescent="0.3">
      <c r="A17" s="5" t="s">
        <v>76</v>
      </c>
      <c r="B17" s="2" t="s">
        <v>31</v>
      </c>
      <c r="C17" s="10">
        <v>52178.750999999997</v>
      </c>
      <c r="D17" s="11"/>
      <c r="E17" s="11">
        <v>4854.1890000000003</v>
      </c>
      <c r="F17" s="48">
        <f>C17-E17</f>
        <v>47324.561999999998</v>
      </c>
      <c r="G17" s="11">
        <v>11875.626</v>
      </c>
      <c r="H17" s="48">
        <f>F17-G17</f>
        <v>35448.936000000002</v>
      </c>
      <c r="I17" s="11">
        <v>1606.596</v>
      </c>
      <c r="J17" s="48">
        <f>H17-I17</f>
        <v>33842.340000000004</v>
      </c>
      <c r="K17" s="11">
        <v>32919.826000000001</v>
      </c>
      <c r="L17" s="11">
        <v>819.5139999999999</v>
      </c>
      <c r="M17" s="12">
        <v>103</v>
      </c>
    </row>
    <row r="18" spans="1:13" ht="17.25" customHeight="1" x14ac:dyDescent="0.3">
      <c r="A18" s="5" t="s">
        <v>77</v>
      </c>
      <c r="B18" s="2" t="s">
        <v>32</v>
      </c>
      <c r="C18" s="10">
        <v>198599.79800000001</v>
      </c>
      <c r="D18" s="11"/>
      <c r="E18" s="11">
        <v>5419.7879999999996</v>
      </c>
      <c r="F18" s="48">
        <f>C18-E18</f>
        <v>193180.01</v>
      </c>
      <c r="G18" s="11">
        <v>9983.5429999999997</v>
      </c>
      <c r="H18" s="48">
        <f>F18-G18</f>
        <v>183196.467</v>
      </c>
      <c r="I18" s="11">
        <v>73546.447</v>
      </c>
      <c r="J18" s="48">
        <f>H18-I18</f>
        <v>109650.02</v>
      </c>
      <c r="K18" s="11">
        <v>90653.97</v>
      </c>
      <c r="L18" s="11">
        <v>14398.917000000001</v>
      </c>
      <c r="M18" s="12">
        <v>4597.1329999999998</v>
      </c>
    </row>
    <row r="19" spans="1:13" ht="17.25" customHeight="1" x14ac:dyDescent="0.3">
      <c r="A19" s="6" t="s">
        <v>78</v>
      </c>
      <c r="B19" s="3" t="s">
        <v>33</v>
      </c>
      <c r="C19" s="39">
        <v>28996.612000000001</v>
      </c>
      <c r="D19" s="40"/>
      <c r="E19" s="40">
        <v>5221.42</v>
      </c>
      <c r="F19" s="50">
        <f>C19-E19</f>
        <v>23775.192000000003</v>
      </c>
      <c r="G19" s="40">
        <v>5777.134</v>
      </c>
      <c r="H19" s="50">
        <f>F19-G19</f>
        <v>17998.058000000005</v>
      </c>
      <c r="I19" s="40">
        <v>9773.8940000000002</v>
      </c>
      <c r="J19" s="50">
        <f>H19-I19</f>
        <v>8224.1640000000043</v>
      </c>
      <c r="K19" s="40">
        <v>8162.6419999999998</v>
      </c>
      <c r="L19" s="40">
        <v>16.734999999999999</v>
      </c>
      <c r="M19" s="41">
        <v>44.787000000000006</v>
      </c>
    </row>
    <row r="20" spans="1:13" ht="17.25" customHeight="1" x14ac:dyDescent="0.3">
      <c r="A20" s="7"/>
      <c r="B20" s="128" t="s">
        <v>64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30"/>
    </row>
    <row r="21" spans="1:13" ht="17.25" customHeight="1" x14ac:dyDescent="0.3">
      <c r="A21" s="13" t="s">
        <v>15</v>
      </c>
      <c r="B21" s="14" t="s">
        <v>21</v>
      </c>
      <c r="C21" s="36">
        <f t="shared" ref="C21:C33" si="3">C7</f>
        <v>41428.660000000003</v>
      </c>
      <c r="D21" s="103"/>
      <c r="E21" s="103">
        <f t="shared" ref="E21:M21" si="4">E7</f>
        <v>3498.65</v>
      </c>
      <c r="F21" s="47">
        <f t="shared" si="4"/>
        <v>37930.01</v>
      </c>
      <c r="G21" s="103">
        <f t="shared" si="4"/>
        <v>2902.0250000000001</v>
      </c>
      <c r="H21" s="47">
        <f t="shared" si="4"/>
        <v>35027.985000000001</v>
      </c>
      <c r="I21" s="103">
        <f t="shared" si="4"/>
        <v>4963.4880000000003</v>
      </c>
      <c r="J21" s="47">
        <f t="shared" si="4"/>
        <v>30064.496999999999</v>
      </c>
      <c r="K21" s="103">
        <f t="shared" si="4"/>
        <v>27496.701000000001</v>
      </c>
      <c r="L21" s="103">
        <f t="shared" si="4"/>
        <v>1989.58</v>
      </c>
      <c r="M21" s="104">
        <f t="shared" si="4"/>
        <v>578.21600000000001</v>
      </c>
    </row>
    <row r="22" spans="1:13" ht="17.25" customHeight="1" x14ac:dyDescent="0.3">
      <c r="A22" s="8" t="s">
        <v>16</v>
      </c>
      <c r="B22" s="2" t="s">
        <v>22</v>
      </c>
      <c r="C22" s="10">
        <f t="shared" si="3"/>
        <v>276628.21500000003</v>
      </c>
      <c r="D22" s="11"/>
      <c r="E22" s="11">
        <f t="shared" ref="E22:M22" si="5">E8</f>
        <v>24440.102999999999</v>
      </c>
      <c r="F22" s="47">
        <f t="shared" si="5"/>
        <v>252188.11200000002</v>
      </c>
      <c r="G22" s="11">
        <f t="shared" si="5"/>
        <v>8440.7360000000008</v>
      </c>
      <c r="H22" s="47">
        <f t="shared" si="5"/>
        <v>243747.37600000002</v>
      </c>
      <c r="I22" s="11">
        <f t="shared" si="5"/>
        <v>104492.755</v>
      </c>
      <c r="J22" s="47">
        <f t="shared" si="5"/>
        <v>139254.62100000001</v>
      </c>
      <c r="K22" s="11">
        <f t="shared" si="5"/>
        <v>99192.245999999999</v>
      </c>
      <c r="L22" s="11">
        <f t="shared" si="5"/>
        <v>10721.509</v>
      </c>
      <c r="M22" s="12">
        <f t="shared" si="5"/>
        <v>29340.866000000002</v>
      </c>
    </row>
    <row r="23" spans="1:13" ht="17.25" customHeight="1" x14ac:dyDescent="0.3">
      <c r="A23" s="5" t="s">
        <v>17</v>
      </c>
      <c r="B23" s="2" t="s">
        <v>23</v>
      </c>
      <c r="C23" s="10">
        <f t="shared" si="3"/>
        <v>24550.713</v>
      </c>
      <c r="D23" s="11"/>
      <c r="E23" s="11">
        <f t="shared" ref="E23:M23" si="6">E9</f>
        <v>2368.8989999999999</v>
      </c>
      <c r="F23" s="47">
        <f t="shared" si="6"/>
        <v>22181.813999999998</v>
      </c>
      <c r="G23" s="11">
        <f t="shared" si="6"/>
        <v>832.92700000000002</v>
      </c>
      <c r="H23" s="47">
        <f t="shared" si="6"/>
        <v>21348.886999999999</v>
      </c>
      <c r="I23" s="11">
        <f t="shared" si="6"/>
        <v>7778.2280000000001</v>
      </c>
      <c r="J23" s="47">
        <f t="shared" si="6"/>
        <v>13570.659</v>
      </c>
      <c r="K23" s="11">
        <f t="shared" si="6"/>
        <v>12591.386</v>
      </c>
      <c r="L23" s="11">
        <f t="shared" si="6"/>
        <v>562.553</v>
      </c>
      <c r="M23" s="12">
        <f t="shared" si="6"/>
        <v>416.72</v>
      </c>
    </row>
    <row r="24" spans="1:13" ht="17.25" customHeight="1" x14ac:dyDescent="0.3">
      <c r="A24" s="5" t="s">
        <v>18</v>
      </c>
      <c r="B24" s="2" t="s">
        <v>24</v>
      </c>
      <c r="C24" s="10">
        <f t="shared" si="3"/>
        <v>171988.587</v>
      </c>
      <c r="D24" s="11"/>
      <c r="E24" s="11">
        <f t="shared" ref="E24:M24" si="7">E10</f>
        <v>12257.627</v>
      </c>
      <c r="F24" s="47">
        <f t="shared" si="7"/>
        <v>159730.96</v>
      </c>
      <c r="G24" s="11">
        <f t="shared" si="7"/>
        <v>5063.4709999999995</v>
      </c>
      <c r="H24" s="47">
        <f t="shared" si="7"/>
        <v>154667.489</v>
      </c>
      <c r="I24" s="11">
        <f t="shared" si="7"/>
        <v>79742.626000000004</v>
      </c>
      <c r="J24" s="47">
        <f t="shared" si="7"/>
        <v>74924.862999999998</v>
      </c>
      <c r="K24" s="11">
        <f t="shared" si="7"/>
        <v>62175.66</v>
      </c>
      <c r="L24" s="11">
        <f t="shared" si="7"/>
        <v>6427.3909999999996</v>
      </c>
      <c r="M24" s="12">
        <f t="shared" si="7"/>
        <v>6321.8119999999999</v>
      </c>
    </row>
    <row r="25" spans="1:13" ht="17.25" customHeight="1" x14ac:dyDescent="0.3">
      <c r="A25" s="5" t="s">
        <v>19</v>
      </c>
      <c r="B25" s="2" t="s">
        <v>25</v>
      </c>
      <c r="C25" s="10">
        <f t="shared" si="3"/>
        <v>23810.886999999999</v>
      </c>
      <c r="D25" s="11"/>
      <c r="E25" s="11">
        <f t="shared" ref="E25:M25" si="8">E11</f>
        <v>2619.9119999999998</v>
      </c>
      <c r="F25" s="47">
        <f t="shared" si="8"/>
        <v>21190.974999999999</v>
      </c>
      <c r="G25" s="11">
        <f t="shared" si="8"/>
        <v>1310.874</v>
      </c>
      <c r="H25" s="47">
        <f t="shared" si="8"/>
        <v>19880.100999999999</v>
      </c>
      <c r="I25" s="11">
        <f t="shared" si="8"/>
        <v>4013.1439999999998</v>
      </c>
      <c r="J25" s="47">
        <f t="shared" si="8"/>
        <v>15866.956999999999</v>
      </c>
      <c r="K25" s="11">
        <f t="shared" si="8"/>
        <v>14254.874</v>
      </c>
      <c r="L25" s="11">
        <f t="shared" si="8"/>
        <v>1090.029</v>
      </c>
      <c r="M25" s="12">
        <f t="shared" si="8"/>
        <v>522.05399999999997</v>
      </c>
    </row>
    <row r="26" spans="1:13" ht="17.25" customHeight="1" x14ac:dyDescent="0.3">
      <c r="A26" s="5" t="s">
        <v>20</v>
      </c>
      <c r="B26" s="2" t="s">
        <v>26</v>
      </c>
      <c r="C26" s="10">
        <f t="shared" si="3"/>
        <v>18320.210999999999</v>
      </c>
      <c r="D26" s="11"/>
      <c r="E26" s="11">
        <f t="shared" ref="E26:M26" si="9">E12</f>
        <v>1664.3910000000001</v>
      </c>
      <c r="F26" s="47">
        <f t="shared" si="9"/>
        <v>16655.82</v>
      </c>
      <c r="G26" s="11">
        <f t="shared" si="9"/>
        <v>412.23200000000003</v>
      </c>
      <c r="H26" s="47">
        <f t="shared" si="9"/>
        <v>16243.588</v>
      </c>
      <c r="I26" s="11">
        <f t="shared" si="9"/>
        <v>3943.9769999999999</v>
      </c>
      <c r="J26" s="47">
        <f t="shared" si="9"/>
        <v>12299.611000000001</v>
      </c>
      <c r="K26" s="11">
        <f t="shared" si="9"/>
        <v>10751.484</v>
      </c>
      <c r="L26" s="11">
        <f t="shared" si="9"/>
        <v>1116.1569999999999</v>
      </c>
      <c r="M26" s="12">
        <f t="shared" si="9"/>
        <v>431.97</v>
      </c>
    </row>
    <row r="27" spans="1:13" ht="17.25" customHeight="1" x14ac:dyDescent="0.3">
      <c r="A27" s="5" t="s">
        <v>58</v>
      </c>
      <c r="B27" s="2" t="s">
        <v>27</v>
      </c>
      <c r="C27" s="10">
        <f t="shared" si="3"/>
        <v>19419.323</v>
      </c>
      <c r="D27" s="11"/>
      <c r="E27" s="11">
        <f t="shared" ref="E27:M27" si="10">E13</f>
        <v>2996.0129999999999</v>
      </c>
      <c r="F27" s="47">
        <f t="shared" si="10"/>
        <v>16423.310000000001</v>
      </c>
      <c r="G27" s="11">
        <f t="shared" si="10"/>
        <v>1839.4110000000001</v>
      </c>
      <c r="H27" s="47">
        <f t="shared" si="10"/>
        <v>14583.899000000001</v>
      </c>
      <c r="I27" s="11">
        <f t="shared" si="10"/>
        <v>1492.124</v>
      </c>
      <c r="J27" s="47">
        <f t="shared" si="10"/>
        <v>13091.775000000001</v>
      </c>
      <c r="K27" s="11">
        <f t="shared" si="10"/>
        <v>11073.186</v>
      </c>
      <c r="L27" s="11">
        <f t="shared" si="10"/>
        <v>1147.4100000000001</v>
      </c>
      <c r="M27" s="12">
        <f t="shared" si="10"/>
        <v>871.17900000000009</v>
      </c>
    </row>
    <row r="28" spans="1:13" ht="17.25" customHeight="1" x14ac:dyDescent="0.3">
      <c r="A28" s="5" t="s">
        <v>73</v>
      </c>
      <c r="B28" s="2" t="s">
        <v>28</v>
      </c>
      <c r="C28" s="10">
        <f t="shared" si="3"/>
        <v>14149.022000000001</v>
      </c>
      <c r="D28" s="11"/>
      <c r="E28" s="11">
        <f t="shared" ref="E28:M28" si="11">E14</f>
        <v>1772.731</v>
      </c>
      <c r="F28" s="47">
        <f t="shared" si="11"/>
        <v>12376.291000000001</v>
      </c>
      <c r="G28" s="11">
        <f t="shared" si="11"/>
        <v>2179.2170000000001</v>
      </c>
      <c r="H28" s="47">
        <f t="shared" si="11"/>
        <v>10197.074000000001</v>
      </c>
      <c r="I28" s="11">
        <f t="shared" si="11"/>
        <v>1246.329</v>
      </c>
      <c r="J28" s="47">
        <f t="shared" si="11"/>
        <v>8950.7450000000008</v>
      </c>
      <c r="K28" s="11">
        <f t="shared" si="11"/>
        <v>8567.0849999999991</v>
      </c>
      <c r="L28" s="11">
        <f t="shared" si="11"/>
        <v>223.94299999999998</v>
      </c>
      <c r="M28" s="12">
        <f t="shared" si="11"/>
        <v>159.71699999999998</v>
      </c>
    </row>
    <row r="29" spans="1:13" ht="17.25" customHeight="1" x14ac:dyDescent="0.3">
      <c r="A29" s="5" t="s">
        <v>74</v>
      </c>
      <c r="B29" s="2" t="s">
        <v>29</v>
      </c>
      <c r="C29" s="10">
        <f t="shared" si="3"/>
        <v>63547.16</v>
      </c>
      <c r="D29" s="11"/>
      <c r="E29" s="11">
        <f t="shared" ref="E29:M29" si="12">E15</f>
        <v>4936.3429999999998</v>
      </c>
      <c r="F29" s="47">
        <f t="shared" si="12"/>
        <v>58610.817000000003</v>
      </c>
      <c r="G29" s="11">
        <f t="shared" si="12"/>
        <v>5704.0050000000001</v>
      </c>
      <c r="H29" s="47">
        <f t="shared" si="12"/>
        <v>52906.812000000005</v>
      </c>
      <c r="I29" s="11">
        <f t="shared" si="12"/>
        <v>4961.07</v>
      </c>
      <c r="J29" s="47">
        <f t="shared" si="12"/>
        <v>47945.742000000006</v>
      </c>
      <c r="K29" s="11">
        <f t="shared" si="12"/>
        <v>42064.991000000002</v>
      </c>
      <c r="L29" s="11">
        <f t="shared" si="12"/>
        <v>3331.049</v>
      </c>
      <c r="M29" s="12">
        <f t="shared" si="12"/>
        <v>2549.7019999999998</v>
      </c>
    </row>
    <row r="30" spans="1:13" ht="17.25" customHeight="1" x14ac:dyDescent="0.3">
      <c r="A30" s="5" t="s">
        <v>75</v>
      </c>
      <c r="B30" s="2" t="s">
        <v>30</v>
      </c>
      <c r="C30" s="10">
        <f t="shared" si="3"/>
        <v>42986.072999999997</v>
      </c>
      <c r="D30" s="11"/>
      <c r="E30" s="11">
        <f t="shared" ref="E30:M30" si="13">E16</f>
        <v>4608.9669999999996</v>
      </c>
      <c r="F30" s="47">
        <f t="shared" si="13"/>
        <v>38377.106</v>
      </c>
      <c r="G30" s="11">
        <f t="shared" si="13"/>
        <v>3540.672</v>
      </c>
      <c r="H30" s="47">
        <f t="shared" si="13"/>
        <v>34836.434000000001</v>
      </c>
      <c r="I30" s="11">
        <f t="shared" si="13"/>
        <v>7805.1729999999998</v>
      </c>
      <c r="J30" s="47">
        <f t="shared" si="13"/>
        <v>27031.261000000002</v>
      </c>
      <c r="K30" s="11">
        <f t="shared" si="13"/>
        <v>23091.287</v>
      </c>
      <c r="L30" s="11">
        <f t="shared" si="13"/>
        <v>2798.1550000000002</v>
      </c>
      <c r="M30" s="12">
        <f t="shared" si="13"/>
        <v>1141.819</v>
      </c>
    </row>
    <row r="31" spans="1:13" ht="17.25" customHeight="1" x14ac:dyDescent="0.3">
      <c r="A31" s="5" t="s">
        <v>76</v>
      </c>
      <c r="B31" s="2" t="s">
        <v>31</v>
      </c>
      <c r="C31" s="10">
        <f t="shared" si="3"/>
        <v>52178.750999999997</v>
      </c>
      <c r="D31" s="11"/>
      <c r="E31" s="11">
        <f t="shared" ref="E31:M31" si="14">E17</f>
        <v>4854.1890000000003</v>
      </c>
      <c r="F31" s="47">
        <f t="shared" si="14"/>
        <v>47324.561999999998</v>
      </c>
      <c r="G31" s="11">
        <f t="shared" si="14"/>
        <v>11875.626</v>
      </c>
      <c r="H31" s="47">
        <f t="shared" si="14"/>
        <v>35448.936000000002</v>
      </c>
      <c r="I31" s="11">
        <f t="shared" si="14"/>
        <v>1606.596</v>
      </c>
      <c r="J31" s="47">
        <f t="shared" si="14"/>
        <v>33842.340000000004</v>
      </c>
      <c r="K31" s="11">
        <f t="shared" si="14"/>
        <v>32919.826000000001</v>
      </c>
      <c r="L31" s="11">
        <f t="shared" si="14"/>
        <v>819.5139999999999</v>
      </c>
      <c r="M31" s="12">
        <f t="shared" si="14"/>
        <v>103</v>
      </c>
    </row>
    <row r="32" spans="1:13" ht="17.25" customHeight="1" x14ac:dyDescent="0.3">
      <c r="A32" s="5" t="s">
        <v>77</v>
      </c>
      <c r="B32" s="2" t="s">
        <v>32</v>
      </c>
      <c r="C32" s="10">
        <f t="shared" si="3"/>
        <v>198599.79800000001</v>
      </c>
      <c r="D32" s="11"/>
      <c r="E32" s="11">
        <f t="shared" ref="E32:M32" si="15">E18</f>
        <v>5419.7879999999996</v>
      </c>
      <c r="F32" s="47">
        <f t="shared" si="15"/>
        <v>193180.01</v>
      </c>
      <c r="G32" s="11">
        <f t="shared" si="15"/>
        <v>9983.5429999999997</v>
      </c>
      <c r="H32" s="47">
        <f t="shared" si="15"/>
        <v>183196.467</v>
      </c>
      <c r="I32" s="11">
        <f t="shared" si="15"/>
        <v>73546.447</v>
      </c>
      <c r="J32" s="47">
        <f t="shared" si="15"/>
        <v>109650.02</v>
      </c>
      <c r="K32" s="11">
        <f t="shared" si="15"/>
        <v>90653.97</v>
      </c>
      <c r="L32" s="11">
        <f t="shared" si="15"/>
        <v>14398.917000000001</v>
      </c>
      <c r="M32" s="12">
        <f t="shared" si="15"/>
        <v>4597.1329999999998</v>
      </c>
    </row>
    <row r="33" spans="1:13" ht="17.25" customHeight="1" x14ac:dyDescent="0.3">
      <c r="A33" s="6" t="s">
        <v>78</v>
      </c>
      <c r="B33" s="3" t="s">
        <v>33</v>
      </c>
      <c r="C33" s="39">
        <f t="shared" si="3"/>
        <v>28996.612000000001</v>
      </c>
      <c r="D33" s="40"/>
      <c r="E33" s="40">
        <f t="shared" ref="E33:M33" si="16">E19</f>
        <v>5221.42</v>
      </c>
      <c r="F33" s="50">
        <f t="shared" si="16"/>
        <v>23775.192000000003</v>
      </c>
      <c r="G33" s="40">
        <f t="shared" si="16"/>
        <v>5777.134</v>
      </c>
      <c r="H33" s="50">
        <f t="shared" si="16"/>
        <v>17998.058000000005</v>
      </c>
      <c r="I33" s="40">
        <f t="shared" si="16"/>
        <v>9773.8940000000002</v>
      </c>
      <c r="J33" s="50">
        <f t="shared" si="16"/>
        <v>8224.1640000000043</v>
      </c>
      <c r="K33" s="40">
        <f t="shared" si="16"/>
        <v>8162.6419999999998</v>
      </c>
      <c r="L33" s="40">
        <f t="shared" si="16"/>
        <v>16.734999999999999</v>
      </c>
      <c r="M33" s="41">
        <f t="shared" si="16"/>
        <v>44.787000000000006</v>
      </c>
    </row>
    <row r="34" spans="1:13" ht="17.25" customHeight="1" x14ac:dyDescent="0.3">
      <c r="A34" s="7"/>
      <c r="B34" s="128" t="s">
        <v>65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30"/>
    </row>
    <row r="35" spans="1:13" ht="17.25" customHeight="1" x14ac:dyDescent="0.3">
      <c r="A35" s="13" t="s">
        <v>15</v>
      </c>
      <c r="B35" s="14" t="s">
        <v>21</v>
      </c>
      <c r="C35" s="36">
        <f t="shared" ref="C35:C47" si="17">C21</f>
        <v>41428.660000000003</v>
      </c>
      <c r="D35" s="103"/>
      <c r="E35" s="103">
        <f t="shared" ref="E35:M35" si="18">E21</f>
        <v>3498.65</v>
      </c>
      <c r="F35" s="47">
        <f t="shared" si="18"/>
        <v>37930.01</v>
      </c>
      <c r="G35" s="103">
        <f t="shared" si="18"/>
        <v>2902.0250000000001</v>
      </c>
      <c r="H35" s="47">
        <f t="shared" si="18"/>
        <v>35027.985000000001</v>
      </c>
      <c r="I35" s="103">
        <f t="shared" si="18"/>
        <v>4963.4880000000003</v>
      </c>
      <c r="J35" s="47">
        <f t="shared" si="18"/>
        <v>30064.496999999999</v>
      </c>
      <c r="K35" s="103">
        <f t="shared" si="18"/>
        <v>27496.701000000001</v>
      </c>
      <c r="L35" s="103">
        <f t="shared" si="18"/>
        <v>1989.58</v>
      </c>
      <c r="M35" s="104">
        <f t="shared" si="18"/>
        <v>578.21600000000001</v>
      </c>
    </row>
    <row r="36" spans="1:13" ht="17.25" customHeight="1" x14ac:dyDescent="0.3">
      <c r="A36" s="8" t="s">
        <v>16</v>
      </c>
      <c r="B36" s="2" t="s">
        <v>22</v>
      </c>
      <c r="C36" s="10">
        <f t="shared" si="17"/>
        <v>276628.21500000003</v>
      </c>
      <c r="D36" s="11"/>
      <c r="E36" s="11">
        <f t="shared" ref="E36:M36" si="19">E22</f>
        <v>24440.102999999999</v>
      </c>
      <c r="F36" s="47">
        <f t="shared" si="19"/>
        <v>252188.11200000002</v>
      </c>
      <c r="G36" s="11">
        <f t="shared" si="19"/>
        <v>8440.7360000000008</v>
      </c>
      <c r="H36" s="47">
        <f t="shared" si="19"/>
        <v>243747.37600000002</v>
      </c>
      <c r="I36" s="11">
        <f t="shared" si="19"/>
        <v>104492.755</v>
      </c>
      <c r="J36" s="47">
        <f t="shared" si="19"/>
        <v>139254.62100000001</v>
      </c>
      <c r="K36" s="11">
        <f t="shared" si="19"/>
        <v>99192.245999999999</v>
      </c>
      <c r="L36" s="11">
        <f t="shared" si="19"/>
        <v>10721.509</v>
      </c>
      <c r="M36" s="12">
        <f t="shared" si="19"/>
        <v>29340.866000000002</v>
      </c>
    </row>
    <row r="37" spans="1:13" ht="17.25" customHeight="1" x14ac:dyDescent="0.3">
      <c r="A37" s="5" t="s">
        <v>17</v>
      </c>
      <c r="B37" s="2" t="s">
        <v>23</v>
      </c>
      <c r="C37" s="10">
        <f t="shared" si="17"/>
        <v>24550.713</v>
      </c>
      <c r="D37" s="11"/>
      <c r="E37" s="11">
        <f t="shared" ref="E37:M37" si="20">E23</f>
        <v>2368.8989999999999</v>
      </c>
      <c r="F37" s="47">
        <f t="shared" si="20"/>
        <v>22181.813999999998</v>
      </c>
      <c r="G37" s="11">
        <f t="shared" si="20"/>
        <v>832.92700000000002</v>
      </c>
      <c r="H37" s="47">
        <f t="shared" si="20"/>
        <v>21348.886999999999</v>
      </c>
      <c r="I37" s="11">
        <f t="shared" si="20"/>
        <v>7778.2280000000001</v>
      </c>
      <c r="J37" s="47">
        <f t="shared" si="20"/>
        <v>13570.659</v>
      </c>
      <c r="K37" s="11">
        <f t="shared" si="20"/>
        <v>12591.386</v>
      </c>
      <c r="L37" s="11">
        <f t="shared" si="20"/>
        <v>562.553</v>
      </c>
      <c r="M37" s="12">
        <f t="shared" si="20"/>
        <v>416.72</v>
      </c>
    </row>
    <row r="38" spans="1:13" ht="17.25" customHeight="1" x14ac:dyDescent="0.3">
      <c r="A38" s="5" t="s">
        <v>18</v>
      </c>
      <c r="B38" s="2" t="s">
        <v>24</v>
      </c>
      <c r="C38" s="10">
        <f t="shared" si="17"/>
        <v>171988.587</v>
      </c>
      <c r="D38" s="11"/>
      <c r="E38" s="11">
        <f t="shared" ref="E38:M38" si="21">E24</f>
        <v>12257.627</v>
      </c>
      <c r="F38" s="47">
        <f t="shared" si="21"/>
        <v>159730.96</v>
      </c>
      <c r="G38" s="11">
        <f t="shared" si="21"/>
        <v>5063.4709999999995</v>
      </c>
      <c r="H38" s="47">
        <f t="shared" si="21"/>
        <v>154667.489</v>
      </c>
      <c r="I38" s="11">
        <f t="shared" si="21"/>
        <v>79742.626000000004</v>
      </c>
      <c r="J38" s="47">
        <f t="shared" si="21"/>
        <v>74924.862999999998</v>
      </c>
      <c r="K38" s="11">
        <f t="shared" si="21"/>
        <v>62175.66</v>
      </c>
      <c r="L38" s="11">
        <f t="shared" si="21"/>
        <v>6427.3909999999996</v>
      </c>
      <c r="M38" s="12">
        <f t="shared" si="21"/>
        <v>6321.8119999999999</v>
      </c>
    </row>
    <row r="39" spans="1:13" ht="17.25" customHeight="1" x14ac:dyDescent="0.3">
      <c r="A39" s="5" t="s">
        <v>19</v>
      </c>
      <c r="B39" s="2" t="s">
        <v>25</v>
      </c>
      <c r="C39" s="10">
        <f t="shared" si="17"/>
        <v>23810.886999999999</v>
      </c>
      <c r="D39" s="11"/>
      <c r="E39" s="11">
        <f t="shared" ref="E39:M39" si="22">E25</f>
        <v>2619.9119999999998</v>
      </c>
      <c r="F39" s="47">
        <f t="shared" si="22"/>
        <v>21190.974999999999</v>
      </c>
      <c r="G39" s="11">
        <f t="shared" si="22"/>
        <v>1310.874</v>
      </c>
      <c r="H39" s="47">
        <f t="shared" si="22"/>
        <v>19880.100999999999</v>
      </c>
      <c r="I39" s="11">
        <f t="shared" si="22"/>
        <v>4013.1439999999998</v>
      </c>
      <c r="J39" s="47">
        <f t="shared" si="22"/>
        <v>15866.956999999999</v>
      </c>
      <c r="K39" s="11">
        <f t="shared" si="22"/>
        <v>14254.874</v>
      </c>
      <c r="L39" s="11">
        <f t="shared" si="22"/>
        <v>1090.029</v>
      </c>
      <c r="M39" s="12">
        <f t="shared" si="22"/>
        <v>522.05399999999997</v>
      </c>
    </row>
    <row r="40" spans="1:13" ht="17.25" customHeight="1" x14ac:dyDescent="0.3">
      <c r="A40" s="5" t="s">
        <v>20</v>
      </c>
      <c r="B40" s="2" t="s">
        <v>26</v>
      </c>
      <c r="C40" s="10">
        <f t="shared" si="17"/>
        <v>18320.210999999999</v>
      </c>
      <c r="D40" s="11"/>
      <c r="E40" s="11">
        <f t="shared" ref="E40:M40" si="23">E26</f>
        <v>1664.3910000000001</v>
      </c>
      <c r="F40" s="47">
        <f t="shared" si="23"/>
        <v>16655.82</v>
      </c>
      <c r="G40" s="11">
        <f t="shared" si="23"/>
        <v>412.23200000000003</v>
      </c>
      <c r="H40" s="47">
        <f t="shared" si="23"/>
        <v>16243.588</v>
      </c>
      <c r="I40" s="11">
        <f t="shared" si="23"/>
        <v>3943.9769999999999</v>
      </c>
      <c r="J40" s="47">
        <f t="shared" si="23"/>
        <v>12299.611000000001</v>
      </c>
      <c r="K40" s="11">
        <f t="shared" si="23"/>
        <v>10751.484</v>
      </c>
      <c r="L40" s="11">
        <f t="shared" si="23"/>
        <v>1116.1569999999999</v>
      </c>
      <c r="M40" s="12">
        <f t="shared" si="23"/>
        <v>431.97</v>
      </c>
    </row>
    <row r="41" spans="1:13" ht="17.25" customHeight="1" x14ac:dyDescent="0.3">
      <c r="A41" s="5" t="s">
        <v>58</v>
      </c>
      <c r="B41" s="2" t="s">
        <v>27</v>
      </c>
      <c r="C41" s="10">
        <f t="shared" si="17"/>
        <v>19419.323</v>
      </c>
      <c r="D41" s="11"/>
      <c r="E41" s="11">
        <f t="shared" ref="E41:M41" si="24">E27</f>
        <v>2996.0129999999999</v>
      </c>
      <c r="F41" s="47">
        <f t="shared" si="24"/>
        <v>16423.310000000001</v>
      </c>
      <c r="G41" s="11">
        <f t="shared" si="24"/>
        <v>1839.4110000000001</v>
      </c>
      <c r="H41" s="47">
        <f t="shared" si="24"/>
        <v>14583.899000000001</v>
      </c>
      <c r="I41" s="11">
        <f t="shared" si="24"/>
        <v>1492.124</v>
      </c>
      <c r="J41" s="47">
        <f t="shared" si="24"/>
        <v>13091.775000000001</v>
      </c>
      <c r="K41" s="11">
        <f t="shared" si="24"/>
        <v>11073.186</v>
      </c>
      <c r="L41" s="11">
        <f t="shared" si="24"/>
        <v>1147.4100000000001</v>
      </c>
      <c r="M41" s="12">
        <f t="shared" si="24"/>
        <v>871.17900000000009</v>
      </c>
    </row>
    <row r="42" spans="1:13" ht="17.25" customHeight="1" x14ac:dyDescent="0.3">
      <c r="A42" s="5" t="s">
        <v>73</v>
      </c>
      <c r="B42" s="2" t="s">
        <v>28</v>
      </c>
      <c r="C42" s="10">
        <f t="shared" si="17"/>
        <v>14149.022000000001</v>
      </c>
      <c r="D42" s="11"/>
      <c r="E42" s="11">
        <f t="shared" ref="E42:M42" si="25">E28</f>
        <v>1772.731</v>
      </c>
      <c r="F42" s="47">
        <f t="shared" si="25"/>
        <v>12376.291000000001</v>
      </c>
      <c r="G42" s="11">
        <f t="shared" si="25"/>
        <v>2179.2170000000001</v>
      </c>
      <c r="H42" s="47">
        <f t="shared" si="25"/>
        <v>10197.074000000001</v>
      </c>
      <c r="I42" s="11">
        <f t="shared" si="25"/>
        <v>1246.329</v>
      </c>
      <c r="J42" s="47">
        <f t="shared" si="25"/>
        <v>8950.7450000000008</v>
      </c>
      <c r="K42" s="11">
        <f t="shared" si="25"/>
        <v>8567.0849999999991</v>
      </c>
      <c r="L42" s="11">
        <f t="shared" si="25"/>
        <v>223.94299999999998</v>
      </c>
      <c r="M42" s="12">
        <f t="shared" si="25"/>
        <v>159.71699999999998</v>
      </c>
    </row>
    <row r="43" spans="1:13" ht="17.25" customHeight="1" x14ac:dyDescent="0.3">
      <c r="A43" s="5" t="s">
        <v>74</v>
      </c>
      <c r="B43" s="2" t="s">
        <v>29</v>
      </c>
      <c r="C43" s="10">
        <f t="shared" si="17"/>
        <v>63547.16</v>
      </c>
      <c r="D43" s="11"/>
      <c r="E43" s="11">
        <f t="shared" ref="E43:M43" si="26">E29</f>
        <v>4936.3429999999998</v>
      </c>
      <c r="F43" s="47">
        <f t="shared" si="26"/>
        <v>58610.817000000003</v>
      </c>
      <c r="G43" s="11">
        <f t="shared" si="26"/>
        <v>5704.0050000000001</v>
      </c>
      <c r="H43" s="47">
        <f t="shared" si="26"/>
        <v>52906.812000000005</v>
      </c>
      <c r="I43" s="11">
        <f t="shared" si="26"/>
        <v>4961.07</v>
      </c>
      <c r="J43" s="47">
        <f t="shared" si="26"/>
        <v>47945.742000000006</v>
      </c>
      <c r="K43" s="11">
        <f t="shared" si="26"/>
        <v>42064.991000000002</v>
      </c>
      <c r="L43" s="11">
        <f t="shared" si="26"/>
        <v>3331.049</v>
      </c>
      <c r="M43" s="12">
        <f t="shared" si="26"/>
        <v>2549.7019999999998</v>
      </c>
    </row>
    <row r="44" spans="1:13" ht="17.25" customHeight="1" x14ac:dyDescent="0.3">
      <c r="A44" s="5" t="s">
        <v>75</v>
      </c>
      <c r="B44" s="2" t="s">
        <v>30</v>
      </c>
      <c r="C44" s="10">
        <f t="shared" si="17"/>
        <v>42986.072999999997</v>
      </c>
      <c r="D44" s="11"/>
      <c r="E44" s="11">
        <f t="shared" ref="E44:M44" si="27">E30</f>
        <v>4608.9669999999996</v>
      </c>
      <c r="F44" s="47">
        <f t="shared" si="27"/>
        <v>38377.106</v>
      </c>
      <c r="G44" s="11">
        <f t="shared" si="27"/>
        <v>3540.672</v>
      </c>
      <c r="H44" s="47">
        <f t="shared" si="27"/>
        <v>34836.434000000001</v>
      </c>
      <c r="I44" s="11">
        <f t="shared" si="27"/>
        <v>7805.1729999999998</v>
      </c>
      <c r="J44" s="47">
        <f t="shared" si="27"/>
        <v>27031.261000000002</v>
      </c>
      <c r="K44" s="11">
        <f t="shared" si="27"/>
        <v>23091.287</v>
      </c>
      <c r="L44" s="11">
        <f t="shared" si="27"/>
        <v>2798.1550000000002</v>
      </c>
      <c r="M44" s="12">
        <f t="shared" si="27"/>
        <v>1141.819</v>
      </c>
    </row>
    <row r="45" spans="1:13" x14ac:dyDescent="0.3">
      <c r="A45" s="5" t="s">
        <v>76</v>
      </c>
      <c r="B45" s="2" t="s">
        <v>31</v>
      </c>
      <c r="C45" s="10">
        <f t="shared" si="17"/>
        <v>52178.750999999997</v>
      </c>
      <c r="D45" s="11"/>
      <c r="E45" s="11">
        <f t="shared" ref="E45:M45" si="28">E31</f>
        <v>4854.1890000000003</v>
      </c>
      <c r="F45" s="47">
        <f t="shared" si="28"/>
        <v>47324.561999999998</v>
      </c>
      <c r="G45" s="11">
        <f t="shared" si="28"/>
        <v>11875.626</v>
      </c>
      <c r="H45" s="47">
        <f t="shared" si="28"/>
        <v>35448.936000000002</v>
      </c>
      <c r="I45" s="11">
        <f t="shared" si="28"/>
        <v>1606.596</v>
      </c>
      <c r="J45" s="47">
        <f t="shared" si="28"/>
        <v>33842.340000000004</v>
      </c>
      <c r="K45" s="11">
        <f t="shared" si="28"/>
        <v>32919.826000000001</v>
      </c>
      <c r="L45" s="11">
        <f t="shared" si="28"/>
        <v>819.5139999999999</v>
      </c>
      <c r="M45" s="12">
        <f t="shared" si="28"/>
        <v>103</v>
      </c>
    </row>
    <row r="46" spans="1:13" x14ac:dyDescent="0.3">
      <c r="A46" s="5" t="s">
        <v>77</v>
      </c>
      <c r="B46" s="2" t="s">
        <v>32</v>
      </c>
      <c r="C46" s="10">
        <f t="shared" si="17"/>
        <v>198599.79800000001</v>
      </c>
      <c r="D46" s="11"/>
      <c r="E46" s="11">
        <f t="shared" ref="E46:M46" si="29">E32</f>
        <v>5419.7879999999996</v>
      </c>
      <c r="F46" s="47">
        <f t="shared" si="29"/>
        <v>193180.01</v>
      </c>
      <c r="G46" s="11">
        <f t="shared" si="29"/>
        <v>9983.5429999999997</v>
      </c>
      <c r="H46" s="47">
        <f t="shared" si="29"/>
        <v>183196.467</v>
      </c>
      <c r="I46" s="11">
        <f t="shared" si="29"/>
        <v>73546.447</v>
      </c>
      <c r="J46" s="47">
        <f t="shared" si="29"/>
        <v>109650.02</v>
      </c>
      <c r="K46" s="11">
        <f t="shared" si="29"/>
        <v>90653.97</v>
      </c>
      <c r="L46" s="11">
        <f t="shared" si="29"/>
        <v>14398.917000000001</v>
      </c>
      <c r="M46" s="12">
        <f t="shared" si="29"/>
        <v>4597.1329999999998</v>
      </c>
    </row>
    <row r="47" spans="1:13" x14ac:dyDescent="0.3">
      <c r="A47" s="6" t="s">
        <v>78</v>
      </c>
      <c r="B47" s="3" t="s">
        <v>33</v>
      </c>
      <c r="C47" s="39">
        <f t="shared" si="17"/>
        <v>28996.612000000001</v>
      </c>
      <c r="D47" s="40"/>
      <c r="E47" s="40">
        <f t="shared" ref="E47:M47" si="30">E33</f>
        <v>5221.42</v>
      </c>
      <c r="F47" s="50">
        <f t="shared" si="30"/>
        <v>23775.192000000003</v>
      </c>
      <c r="G47" s="40">
        <f t="shared" si="30"/>
        <v>5777.134</v>
      </c>
      <c r="H47" s="50">
        <f t="shared" si="30"/>
        <v>17998.058000000005</v>
      </c>
      <c r="I47" s="40">
        <f t="shared" si="30"/>
        <v>9773.8940000000002</v>
      </c>
      <c r="J47" s="50">
        <f t="shared" si="30"/>
        <v>8224.1640000000043</v>
      </c>
      <c r="K47" s="40">
        <f t="shared" si="30"/>
        <v>8162.6419999999998</v>
      </c>
      <c r="L47" s="40">
        <f t="shared" si="30"/>
        <v>16.734999999999999</v>
      </c>
      <c r="M47" s="41">
        <f t="shared" si="30"/>
        <v>44.787000000000006</v>
      </c>
    </row>
  </sheetData>
  <mergeCells count="15">
    <mergeCell ref="B20:M20"/>
    <mergeCell ref="K3:M3"/>
    <mergeCell ref="B34:M34"/>
    <mergeCell ref="A2:A4"/>
    <mergeCell ref="B2:B4"/>
    <mergeCell ref="C2:M2"/>
    <mergeCell ref="C3:C4"/>
    <mergeCell ref="D3:D4"/>
    <mergeCell ref="E3:E4"/>
    <mergeCell ref="B6:M6"/>
    <mergeCell ref="G3:G4"/>
    <mergeCell ref="H3:H4"/>
    <mergeCell ref="I3:I4"/>
    <mergeCell ref="J3:J4"/>
    <mergeCell ref="F3:F4"/>
  </mergeCells>
  <phoneticPr fontId="2" type="noConversion"/>
  <printOptions horizontalCentered="1"/>
  <pageMargins left="0.19685039370078741" right="0.19685039370078741" top="1.0629921259842521" bottom="0.19685039370078741" header="0.51181102362204722" footer="0.51181102362204722"/>
  <pageSetup paperSize="9" scale="73" orientation="landscape" r:id="rId1"/>
  <headerFooter alignWithMargins="0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B43" zoomScaleNormal="100" workbookViewId="0">
      <selection activeCell="F58" sqref="F58"/>
    </sheetView>
  </sheetViews>
  <sheetFormatPr defaultColWidth="9.109375" defaultRowHeight="15.6" x14ac:dyDescent="0.3"/>
  <cols>
    <col min="1" max="1" width="3.6640625" style="16" hidden="1" customWidth="1"/>
    <col min="2" max="2" width="7.44140625" style="16" customWidth="1"/>
    <col min="3" max="3" width="40.33203125" style="16" customWidth="1"/>
    <col min="4" max="4" width="15.109375" style="16" customWidth="1"/>
    <col min="5" max="7" width="12" style="16" customWidth="1"/>
    <col min="8" max="16384" width="9.109375" style="16"/>
  </cols>
  <sheetData>
    <row r="1" spans="2:8" ht="73.5" customHeight="1" x14ac:dyDescent="0.3">
      <c r="B1" s="160" t="s">
        <v>59</v>
      </c>
      <c r="C1" s="160"/>
      <c r="D1" s="160"/>
      <c r="E1" s="160"/>
      <c r="F1" s="160"/>
      <c r="G1" s="160"/>
      <c r="H1" s="15"/>
    </row>
    <row r="2" spans="2:8" ht="30.75" customHeight="1" x14ac:dyDescent="0.3">
      <c r="B2" s="155" t="s">
        <v>106</v>
      </c>
      <c r="C2" s="155"/>
      <c r="D2" s="155"/>
      <c r="E2" s="155"/>
      <c r="F2" s="155"/>
      <c r="G2" s="155"/>
    </row>
    <row r="3" spans="2:8" ht="81.75" customHeight="1" x14ac:dyDescent="0.3">
      <c r="B3" s="17" t="s">
        <v>39</v>
      </c>
      <c r="C3" s="161" t="s">
        <v>40</v>
      </c>
      <c r="D3" s="162"/>
      <c r="E3" s="17" t="s">
        <v>10</v>
      </c>
      <c r="F3" s="152" t="s">
        <v>41</v>
      </c>
      <c r="G3" s="154"/>
    </row>
    <row r="4" spans="2:8" x14ac:dyDescent="0.3">
      <c r="B4" s="17">
        <v>1</v>
      </c>
      <c r="C4" s="145">
        <v>2</v>
      </c>
      <c r="D4" s="145"/>
      <c r="E4" s="17">
        <v>3</v>
      </c>
      <c r="F4" s="152">
        <v>4</v>
      </c>
      <c r="G4" s="154"/>
    </row>
    <row r="5" spans="2:8" ht="18" customHeight="1" x14ac:dyDescent="0.3">
      <c r="B5" s="164" t="s">
        <v>15</v>
      </c>
      <c r="C5" s="163" t="s">
        <v>66</v>
      </c>
      <c r="D5" s="163"/>
      <c r="E5" s="51" t="s">
        <v>62</v>
      </c>
      <c r="F5" s="171">
        <v>429.2</v>
      </c>
      <c r="G5" s="172"/>
    </row>
    <row r="6" spans="2:8" x14ac:dyDescent="0.3">
      <c r="B6" s="165"/>
      <c r="C6" s="163"/>
      <c r="D6" s="163"/>
      <c r="E6" s="55" t="s">
        <v>64</v>
      </c>
      <c r="F6" s="173">
        <v>448.27793999999994</v>
      </c>
      <c r="G6" s="174"/>
    </row>
    <row r="7" spans="2:8" x14ac:dyDescent="0.3">
      <c r="B7" s="166"/>
      <c r="C7" s="163"/>
      <c r="D7" s="163"/>
      <c r="E7" s="53" t="s">
        <v>65</v>
      </c>
      <c r="F7" s="175">
        <v>461.54696702399997</v>
      </c>
      <c r="G7" s="176"/>
    </row>
    <row r="8" spans="2:8" ht="15.75" customHeight="1" x14ac:dyDescent="0.3">
      <c r="B8" s="164" t="s">
        <v>16</v>
      </c>
      <c r="C8" s="163" t="s">
        <v>67</v>
      </c>
      <c r="D8" s="163"/>
      <c r="E8" s="56" t="s">
        <v>62</v>
      </c>
      <c r="F8" s="167">
        <v>45.8</v>
      </c>
      <c r="G8" s="168"/>
    </row>
    <row r="9" spans="2:8" x14ac:dyDescent="0.3">
      <c r="B9" s="165"/>
      <c r="C9" s="163"/>
      <c r="D9" s="163"/>
      <c r="E9" s="52" t="s">
        <v>64</v>
      </c>
      <c r="F9" s="169">
        <v>47.835809999999988</v>
      </c>
      <c r="G9" s="170"/>
    </row>
    <row r="10" spans="2:8" x14ac:dyDescent="0.3">
      <c r="B10" s="166"/>
      <c r="C10" s="163"/>
      <c r="D10" s="163"/>
      <c r="E10" s="54" t="s">
        <v>65</v>
      </c>
      <c r="F10" s="156">
        <v>49.251749975999992</v>
      </c>
      <c r="G10" s="157"/>
    </row>
    <row r="11" spans="2:8" ht="15.75" customHeight="1" x14ac:dyDescent="0.3">
      <c r="B11" s="164" t="s">
        <v>17</v>
      </c>
      <c r="C11" s="163" t="s">
        <v>68</v>
      </c>
      <c r="D11" s="163"/>
      <c r="E11" s="56" t="s">
        <v>62</v>
      </c>
      <c r="F11" s="167">
        <v>380.95</v>
      </c>
      <c r="G11" s="168"/>
    </row>
    <row r="12" spans="2:8" x14ac:dyDescent="0.3">
      <c r="B12" s="165"/>
      <c r="C12" s="163"/>
      <c r="D12" s="163"/>
      <c r="E12" s="55" t="s">
        <v>64</v>
      </c>
      <c r="F12" s="169">
        <v>397.88322749999992</v>
      </c>
      <c r="G12" s="170"/>
    </row>
    <row r="13" spans="2:8" x14ac:dyDescent="0.3">
      <c r="B13" s="166"/>
      <c r="C13" s="163"/>
      <c r="D13" s="163"/>
      <c r="E13" s="53" t="s">
        <v>65</v>
      </c>
      <c r="F13" s="156">
        <v>409.66057103399993</v>
      </c>
      <c r="G13" s="157"/>
    </row>
    <row r="14" spans="2:8" ht="15.75" customHeight="1" x14ac:dyDescent="0.3">
      <c r="B14" s="164" t="s">
        <v>18</v>
      </c>
      <c r="C14" s="163" t="s">
        <v>69</v>
      </c>
      <c r="D14" s="163"/>
      <c r="E14" s="56" t="s">
        <v>62</v>
      </c>
      <c r="F14" s="158">
        <v>25.1</v>
      </c>
      <c r="G14" s="159"/>
    </row>
    <row r="15" spans="2:8" x14ac:dyDescent="0.3">
      <c r="B15" s="165"/>
      <c r="C15" s="163"/>
      <c r="D15" s="163"/>
      <c r="E15" s="57" t="s">
        <v>64</v>
      </c>
      <c r="F15" s="169">
        <v>26.215695</v>
      </c>
      <c r="G15" s="170"/>
    </row>
    <row r="16" spans="2:8" x14ac:dyDescent="0.3">
      <c r="B16" s="166"/>
      <c r="C16" s="163"/>
      <c r="D16" s="163"/>
      <c r="E16" s="53" t="s">
        <v>65</v>
      </c>
      <c r="F16" s="156">
        <v>26.991679572000002</v>
      </c>
      <c r="G16" s="157"/>
    </row>
    <row r="17" spans="2:7" ht="15.75" customHeight="1" x14ac:dyDescent="0.3">
      <c r="B17" s="164" t="s">
        <v>19</v>
      </c>
      <c r="C17" s="163" t="s">
        <v>70</v>
      </c>
      <c r="D17" s="163"/>
      <c r="E17" s="56" t="s">
        <v>62</v>
      </c>
      <c r="F17" s="158">
        <v>32.65</v>
      </c>
      <c r="G17" s="159"/>
    </row>
    <row r="18" spans="2:7" x14ac:dyDescent="0.3">
      <c r="B18" s="165"/>
      <c r="C18" s="163"/>
      <c r="D18" s="163"/>
      <c r="E18" s="52" t="s">
        <v>64</v>
      </c>
      <c r="F18" s="173">
        <v>34.101292499999992</v>
      </c>
      <c r="G18" s="174"/>
    </row>
    <row r="19" spans="2:7" x14ac:dyDescent="0.3">
      <c r="B19" s="166"/>
      <c r="C19" s="163"/>
      <c r="D19" s="163"/>
      <c r="E19" s="54" t="s">
        <v>65</v>
      </c>
      <c r="F19" s="175">
        <v>35.110690757999997</v>
      </c>
      <c r="G19" s="176"/>
    </row>
    <row r="20" spans="2:7" ht="15.75" customHeight="1" x14ac:dyDescent="0.3">
      <c r="B20" s="164" t="s">
        <v>20</v>
      </c>
      <c r="C20" s="163" t="s">
        <v>71</v>
      </c>
      <c r="D20" s="163"/>
      <c r="E20" s="51" t="s">
        <v>62</v>
      </c>
      <c r="F20" s="167">
        <v>111.9</v>
      </c>
      <c r="G20" s="168"/>
    </row>
    <row r="21" spans="2:7" x14ac:dyDescent="0.3">
      <c r="B21" s="165"/>
      <c r="C21" s="163"/>
      <c r="D21" s="163"/>
      <c r="E21" s="55" t="s">
        <v>64</v>
      </c>
      <c r="F21" s="169">
        <v>116.873955</v>
      </c>
      <c r="G21" s="170"/>
    </row>
    <row r="22" spans="2:7" x14ac:dyDescent="0.3">
      <c r="B22" s="166"/>
      <c r="C22" s="163"/>
      <c r="D22" s="163"/>
      <c r="E22" s="53" t="s">
        <v>65</v>
      </c>
      <c r="F22" s="175">
        <v>120.333424068</v>
      </c>
      <c r="G22" s="176"/>
    </row>
    <row r="23" spans="2:7" ht="15.75" customHeight="1" x14ac:dyDescent="0.3">
      <c r="B23" s="164" t="s">
        <v>58</v>
      </c>
      <c r="C23" s="163" t="s">
        <v>72</v>
      </c>
      <c r="D23" s="163"/>
      <c r="E23" s="51" t="s">
        <v>62</v>
      </c>
      <c r="F23" s="167">
        <v>134.5</v>
      </c>
      <c r="G23" s="168"/>
    </row>
    <row r="24" spans="2:7" x14ac:dyDescent="0.3">
      <c r="B24" s="165"/>
      <c r="C24" s="163"/>
      <c r="D24" s="163"/>
      <c r="E24" s="55" t="s">
        <v>64</v>
      </c>
      <c r="F24" s="169">
        <v>140.47852499999999</v>
      </c>
      <c r="G24" s="170"/>
    </row>
    <row r="25" spans="2:7" x14ac:dyDescent="0.3">
      <c r="B25" s="166"/>
      <c r="C25" s="163"/>
      <c r="D25" s="163"/>
      <c r="E25" s="54" t="s">
        <v>65</v>
      </c>
      <c r="F25" s="156">
        <v>144.63668934</v>
      </c>
      <c r="G25" s="157"/>
    </row>
    <row r="26" spans="2:7" x14ac:dyDescent="0.3">
      <c r="B26" s="17" t="s">
        <v>42</v>
      </c>
      <c r="C26" s="163"/>
      <c r="D26" s="163"/>
      <c r="E26" s="17"/>
      <c r="F26" s="156">
        <f>SUM(F5:F25)</f>
        <v>3619.2982167720002</v>
      </c>
      <c r="G26" s="157"/>
    </row>
    <row r="27" spans="2:7" ht="15.75" customHeight="1" x14ac:dyDescent="0.3">
      <c r="B27" s="18"/>
      <c r="C27" s="19"/>
      <c r="D27" s="20"/>
      <c r="E27" s="20"/>
    </row>
    <row r="28" spans="2:7" ht="18" customHeight="1" x14ac:dyDescent="0.3">
      <c r="B28" s="177" t="s">
        <v>43</v>
      </c>
      <c r="C28" s="177"/>
      <c r="D28" s="177"/>
      <c r="E28" s="177"/>
      <c r="F28" s="177"/>
      <c r="G28" s="177"/>
    </row>
    <row r="29" spans="2:7" ht="86.25" customHeight="1" x14ac:dyDescent="0.3">
      <c r="B29" s="17" t="s">
        <v>39</v>
      </c>
      <c r="C29" s="145" t="s">
        <v>40</v>
      </c>
      <c r="D29" s="145"/>
      <c r="E29" s="17" t="s">
        <v>10</v>
      </c>
      <c r="F29" s="152" t="s">
        <v>41</v>
      </c>
      <c r="G29" s="153"/>
    </row>
    <row r="30" spans="2:7" x14ac:dyDescent="0.3">
      <c r="B30" s="17">
        <v>1</v>
      </c>
      <c r="C30" s="145">
        <v>2</v>
      </c>
      <c r="D30" s="145"/>
      <c r="E30" s="17">
        <v>3</v>
      </c>
      <c r="F30" s="152">
        <v>4</v>
      </c>
      <c r="G30" s="154"/>
    </row>
    <row r="31" spans="2:7" x14ac:dyDescent="0.3">
      <c r="B31" s="21" t="s">
        <v>15</v>
      </c>
      <c r="C31" s="146"/>
      <c r="D31" s="146"/>
      <c r="E31" s="21"/>
      <c r="F31" s="148"/>
      <c r="G31" s="149"/>
    </row>
    <row r="32" spans="2:7" x14ac:dyDescent="0.3">
      <c r="B32" s="22" t="s">
        <v>42</v>
      </c>
      <c r="C32" s="58"/>
      <c r="E32" s="23"/>
      <c r="F32" s="150"/>
      <c r="G32" s="151"/>
    </row>
    <row r="33" spans="2:7" ht="30.75" customHeight="1" x14ac:dyDescent="0.3">
      <c r="B33" s="147" t="s">
        <v>56</v>
      </c>
      <c r="C33" s="147"/>
      <c r="D33" s="147"/>
      <c r="E33" s="147"/>
      <c r="F33" s="147"/>
      <c r="G33" s="147"/>
    </row>
    <row r="34" spans="2:7" ht="15.75" customHeight="1" x14ac:dyDescent="0.3">
      <c r="B34" s="24"/>
      <c r="C34" s="24"/>
      <c r="D34" s="24"/>
      <c r="E34" s="24"/>
    </row>
    <row r="35" spans="2:7" ht="31.5" customHeight="1" x14ac:dyDescent="0.3">
      <c r="B35" s="155" t="s">
        <v>55</v>
      </c>
      <c r="C35" s="155"/>
      <c r="D35" s="155"/>
      <c r="E35" s="155"/>
      <c r="F35" s="155"/>
      <c r="G35" s="155"/>
    </row>
    <row r="36" spans="2:7" ht="87" customHeight="1" x14ac:dyDescent="0.3">
      <c r="B36" s="17" t="s">
        <v>44</v>
      </c>
      <c r="C36" s="145" t="s">
        <v>40</v>
      </c>
      <c r="D36" s="145"/>
      <c r="E36" s="17" t="s">
        <v>10</v>
      </c>
      <c r="F36" s="152" t="s">
        <v>41</v>
      </c>
      <c r="G36" s="153"/>
    </row>
    <row r="37" spans="2:7" x14ac:dyDescent="0.3">
      <c r="B37" s="17">
        <v>1</v>
      </c>
      <c r="C37" s="145">
        <v>2</v>
      </c>
      <c r="D37" s="145"/>
      <c r="E37" s="17">
        <v>3</v>
      </c>
      <c r="F37" s="152">
        <v>4</v>
      </c>
      <c r="G37" s="154"/>
    </row>
    <row r="38" spans="2:7" x14ac:dyDescent="0.3">
      <c r="B38" s="21" t="s">
        <v>15</v>
      </c>
      <c r="C38" s="146"/>
      <c r="D38" s="146"/>
      <c r="E38" s="21"/>
      <c r="F38" s="148"/>
      <c r="G38" s="149"/>
    </row>
    <row r="39" spans="2:7" x14ac:dyDescent="0.3">
      <c r="B39" s="22" t="s">
        <v>42</v>
      </c>
      <c r="C39" s="58"/>
      <c r="E39" s="23"/>
      <c r="F39" s="150"/>
      <c r="G39" s="151"/>
    </row>
    <row r="40" spans="2:7" ht="30" customHeight="1" x14ac:dyDescent="0.3">
      <c r="B40" s="147" t="s">
        <v>61</v>
      </c>
      <c r="C40" s="147"/>
      <c r="D40" s="147"/>
      <c r="E40" s="147"/>
      <c r="F40" s="147"/>
      <c r="G40" s="147"/>
    </row>
    <row r="41" spans="2:7" x14ac:dyDescent="0.3">
      <c r="B41" s="18"/>
      <c r="C41" s="19"/>
      <c r="D41" s="20"/>
      <c r="E41" s="20"/>
    </row>
    <row r="42" spans="2:7" ht="36" customHeight="1" x14ac:dyDescent="0.3">
      <c r="B42" s="144" t="s">
        <v>45</v>
      </c>
      <c r="C42" s="144"/>
      <c r="D42" s="144"/>
      <c r="E42" s="144"/>
      <c r="F42" s="144"/>
      <c r="G42" s="144"/>
    </row>
    <row r="43" spans="2:7" ht="21" customHeight="1" x14ac:dyDescent="0.3">
      <c r="B43" s="164" t="s">
        <v>44</v>
      </c>
      <c r="C43" s="164" t="s">
        <v>37</v>
      </c>
      <c r="D43" s="164" t="s">
        <v>46</v>
      </c>
      <c r="E43" s="152" t="s">
        <v>47</v>
      </c>
      <c r="F43" s="178"/>
      <c r="G43" s="154"/>
    </row>
    <row r="44" spans="2:7" ht="18.75" customHeight="1" x14ac:dyDescent="0.3">
      <c r="B44" s="166"/>
      <c r="C44" s="166"/>
      <c r="D44" s="166"/>
      <c r="E44" s="17" t="s">
        <v>62</v>
      </c>
      <c r="F44" s="17" t="s">
        <v>64</v>
      </c>
      <c r="G44" s="17" t="s">
        <v>65</v>
      </c>
    </row>
    <row r="45" spans="2:7" x14ac:dyDescent="0.3">
      <c r="B45" s="17">
        <v>1</v>
      </c>
      <c r="C45" s="17">
        <v>2</v>
      </c>
      <c r="D45" s="17">
        <v>3</v>
      </c>
      <c r="E45" s="17">
        <v>4</v>
      </c>
      <c r="F45" s="17">
        <v>5</v>
      </c>
      <c r="G45" s="17">
        <v>6</v>
      </c>
    </row>
    <row r="46" spans="2:7" x14ac:dyDescent="0.3">
      <c r="B46" s="13" t="s">
        <v>15</v>
      </c>
      <c r="C46" s="14" t="s">
        <v>21</v>
      </c>
      <c r="D46" s="28" t="s">
        <v>12</v>
      </c>
      <c r="E46" s="120">
        <v>6250.9970422939132</v>
      </c>
      <c r="F46" s="120">
        <v>7105.903648070177</v>
      </c>
      <c r="G46" s="120">
        <v>8082.4144785901362</v>
      </c>
    </row>
    <row r="47" spans="2:7" x14ac:dyDescent="0.3">
      <c r="B47" s="8" t="s">
        <v>16</v>
      </c>
      <c r="C47" s="2" t="s">
        <v>22</v>
      </c>
      <c r="D47" s="26" t="s">
        <v>12</v>
      </c>
      <c r="E47" s="120">
        <v>76083.390133627981</v>
      </c>
      <c r="F47" s="120">
        <v>71780.345149324203</v>
      </c>
      <c r="G47" s="120">
        <v>77100.246838796069</v>
      </c>
    </row>
    <row r="48" spans="2:7" x14ac:dyDescent="0.3">
      <c r="B48" s="5" t="s">
        <v>17</v>
      </c>
      <c r="C48" s="2" t="s">
        <v>23</v>
      </c>
      <c r="D48" s="26" t="s">
        <v>12</v>
      </c>
      <c r="E48" s="121">
        <v>3124.429027773258</v>
      </c>
      <c r="F48" s="121">
        <v>3584.4679780029578</v>
      </c>
      <c r="G48" s="121">
        <v>4109.5204681218211</v>
      </c>
    </row>
    <row r="49" spans="2:7" x14ac:dyDescent="0.3">
      <c r="B49" s="5" t="s">
        <v>18</v>
      </c>
      <c r="C49" s="2" t="s">
        <v>24</v>
      </c>
      <c r="D49" s="26" t="s">
        <v>12</v>
      </c>
      <c r="E49" s="120">
        <v>13850.994983045968</v>
      </c>
      <c r="F49" s="120">
        <v>15671.659301889129</v>
      </c>
      <c r="G49" s="120">
        <v>17759.270935375927</v>
      </c>
    </row>
    <row r="50" spans="2:7" x14ac:dyDescent="0.3">
      <c r="B50" s="5" t="s">
        <v>19</v>
      </c>
      <c r="C50" s="2" t="s">
        <v>25</v>
      </c>
      <c r="D50" s="26" t="s">
        <v>12</v>
      </c>
      <c r="E50" s="120">
        <v>6260.3757927939769</v>
      </c>
      <c r="F50" s="120">
        <v>7151.8064512796182</v>
      </c>
      <c r="G50" s="120">
        <v>8170.425657618237</v>
      </c>
    </row>
    <row r="51" spans="2:7" s="25" customFormat="1" x14ac:dyDescent="0.3">
      <c r="B51" s="5" t="s">
        <v>20</v>
      </c>
      <c r="C51" s="2" t="s">
        <v>26</v>
      </c>
      <c r="D51" s="26" t="s">
        <v>12</v>
      </c>
      <c r="E51" s="120">
        <v>5488.0283214185392</v>
      </c>
      <c r="F51" s="120">
        <v>6221.2645130540222</v>
      </c>
      <c r="G51" s="120">
        <v>7059.7781965613767</v>
      </c>
    </row>
    <row r="52" spans="2:7" x14ac:dyDescent="0.3">
      <c r="B52" s="5" t="s">
        <v>58</v>
      </c>
      <c r="C52" s="2" t="s">
        <v>27</v>
      </c>
      <c r="D52" s="26" t="s">
        <v>12</v>
      </c>
      <c r="E52" s="120">
        <v>1659.5241799151452</v>
      </c>
      <c r="F52" s="120">
        <v>1908.1673102522902</v>
      </c>
      <c r="G52" s="120">
        <v>2193.1726086935496</v>
      </c>
    </row>
    <row r="53" spans="2:7" x14ac:dyDescent="0.3">
      <c r="B53" s="5" t="s">
        <v>73</v>
      </c>
      <c r="C53" s="2" t="s">
        <v>28</v>
      </c>
      <c r="D53" s="26" t="s">
        <v>12</v>
      </c>
      <c r="E53" s="120">
        <v>4461.5403720699778</v>
      </c>
      <c r="F53" s="120">
        <v>4879.9713840629302</v>
      </c>
      <c r="G53" s="120">
        <v>5004.4354214280056</v>
      </c>
    </row>
    <row r="54" spans="2:7" x14ac:dyDescent="0.3">
      <c r="B54" s="5" t="s">
        <v>74</v>
      </c>
      <c r="C54" s="2" t="s">
        <v>29</v>
      </c>
      <c r="D54" s="26" t="s">
        <v>12</v>
      </c>
      <c r="E54" s="120">
        <v>4602.1101625721985</v>
      </c>
      <c r="F54" s="120">
        <v>5260.8315631361729</v>
      </c>
      <c r="G54" s="120">
        <v>6015.3920967323584</v>
      </c>
    </row>
    <row r="55" spans="2:7" x14ac:dyDescent="0.3">
      <c r="B55" s="5" t="s">
        <v>75</v>
      </c>
      <c r="C55" s="2" t="s">
        <v>30</v>
      </c>
      <c r="D55" s="26" t="s">
        <v>12</v>
      </c>
      <c r="E55" s="120">
        <v>8319.9597716088356</v>
      </c>
      <c r="F55" s="120">
        <v>9531.2722336981078</v>
      </c>
      <c r="G55" s="120">
        <v>10920.571468655069</v>
      </c>
    </row>
    <row r="56" spans="2:7" x14ac:dyDescent="0.3">
      <c r="B56" s="5" t="s">
        <v>76</v>
      </c>
      <c r="C56" s="2" t="s">
        <v>31</v>
      </c>
      <c r="D56" s="26" t="s">
        <v>12</v>
      </c>
      <c r="E56" s="120">
        <v>6378.9951807893458</v>
      </c>
      <c r="F56" s="120">
        <v>7270.820311507332</v>
      </c>
      <c r="G56" s="120">
        <v>8286.6349193696842</v>
      </c>
    </row>
    <row r="57" spans="2:7" x14ac:dyDescent="0.3">
      <c r="B57" s="5" t="s">
        <v>77</v>
      </c>
      <c r="C57" s="2" t="s">
        <v>32</v>
      </c>
      <c r="D57" s="26" t="s">
        <v>12</v>
      </c>
      <c r="E57" s="120">
        <v>20623.501323245295</v>
      </c>
      <c r="F57" s="120">
        <v>23695.761374010657</v>
      </c>
      <c r="G57" s="120">
        <v>26780.334637572949</v>
      </c>
    </row>
    <row r="58" spans="2:7" x14ac:dyDescent="0.3">
      <c r="B58" s="6" t="s">
        <v>78</v>
      </c>
      <c r="C58" s="3" t="s">
        <v>33</v>
      </c>
      <c r="D58" s="27" t="s">
        <v>12</v>
      </c>
      <c r="E58" s="122">
        <v>1820.4201449129157</v>
      </c>
      <c r="F58" s="122">
        <v>2093.8914986376253</v>
      </c>
      <c r="G58" s="122">
        <v>2407.0268783370057</v>
      </c>
    </row>
  </sheetData>
  <mergeCells count="66">
    <mergeCell ref="B23:B25"/>
    <mergeCell ref="B28:G28"/>
    <mergeCell ref="E43:G43"/>
    <mergeCell ref="B43:B44"/>
    <mergeCell ref="C43:C44"/>
    <mergeCell ref="D43:D44"/>
    <mergeCell ref="C26:D26"/>
    <mergeCell ref="F26:G26"/>
    <mergeCell ref="C23:D25"/>
    <mergeCell ref="F23:G23"/>
    <mergeCell ref="C29:D29"/>
    <mergeCell ref="F24:G24"/>
    <mergeCell ref="F29:G29"/>
    <mergeCell ref="F25:G25"/>
    <mergeCell ref="C38:D38"/>
    <mergeCell ref="B40:G40"/>
    <mergeCell ref="B20:B22"/>
    <mergeCell ref="F12:G12"/>
    <mergeCell ref="B11:B13"/>
    <mergeCell ref="B14:B16"/>
    <mergeCell ref="F11:G11"/>
    <mergeCell ref="F15:G15"/>
    <mergeCell ref="F16:G16"/>
    <mergeCell ref="F17:G17"/>
    <mergeCell ref="F18:G18"/>
    <mergeCell ref="C17:D19"/>
    <mergeCell ref="C20:D22"/>
    <mergeCell ref="F22:G22"/>
    <mergeCell ref="F19:G19"/>
    <mergeCell ref="F20:G20"/>
    <mergeCell ref="F21:G21"/>
    <mergeCell ref="F10:G10"/>
    <mergeCell ref="F5:G5"/>
    <mergeCell ref="F6:G6"/>
    <mergeCell ref="F7:G7"/>
    <mergeCell ref="B17:B19"/>
    <mergeCell ref="F3:G3"/>
    <mergeCell ref="F4:G4"/>
    <mergeCell ref="F13:G13"/>
    <mergeCell ref="F14:G14"/>
    <mergeCell ref="B1:G1"/>
    <mergeCell ref="B2:G2"/>
    <mergeCell ref="C3:D3"/>
    <mergeCell ref="C4:D4"/>
    <mergeCell ref="C5:D7"/>
    <mergeCell ref="C8:D10"/>
    <mergeCell ref="C11:D13"/>
    <mergeCell ref="C14:D16"/>
    <mergeCell ref="B5:B7"/>
    <mergeCell ref="B8:B10"/>
    <mergeCell ref="F8:G8"/>
    <mergeCell ref="F9:G9"/>
    <mergeCell ref="B42:G42"/>
    <mergeCell ref="C30:D30"/>
    <mergeCell ref="C31:D31"/>
    <mergeCell ref="B33:G33"/>
    <mergeCell ref="C36:D36"/>
    <mergeCell ref="F38:G38"/>
    <mergeCell ref="F39:G39"/>
    <mergeCell ref="F36:G36"/>
    <mergeCell ref="C37:D37"/>
    <mergeCell ref="F30:G30"/>
    <mergeCell ref="F31:G31"/>
    <mergeCell ref="F32:G32"/>
    <mergeCell ref="B35:G35"/>
    <mergeCell ref="F37:G37"/>
  </mergeCells>
  <phoneticPr fontId="2" type="noConversion"/>
  <printOptions horizontalCentered="1"/>
  <pageMargins left="1.0629921259842521" right="0.39370078740157483" top="0.39370078740157483" bottom="0.39370078740157483" header="0.51181102362204722" footer="0.51181102362204722"/>
  <pageSetup paperSize="9" scale="89" orientation="portrait" r:id="rId1"/>
  <headerFooter alignWithMargins="0"/>
  <rowBreaks count="1" manualBreakCount="1">
    <brk id="33" max="6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2"/>
  <sheetViews>
    <sheetView zoomScaleNormal="100" workbookViewId="0">
      <pane xSplit="3" ySplit="4" topLeftCell="D56" activePane="bottomRight" state="frozen"/>
      <selection pane="topRight" activeCell="D1" sqref="D1"/>
      <selection pane="bottomLeft" activeCell="A5" sqref="A5"/>
      <selection pane="bottomRight" activeCell="E54" sqref="E54"/>
    </sheetView>
  </sheetViews>
  <sheetFormatPr defaultColWidth="9.109375" defaultRowHeight="12.6" x14ac:dyDescent="0.25"/>
  <cols>
    <col min="1" max="1" width="6.5546875" style="29" customWidth="1"/>
    <col min="2" max="2" width="48.88671875" style="29" customWidth="1"/>
    <col min="3" max="3" width="13" style="29" customWidth="1"/>
    <col min="4" max="5" width="10.109375" style="29" customWidth="1"/>
    <col min="6" max="6" width="11" style="29" customWidth="1"/>
    <col min="7" max="7" width="12.44140625" style="29" customWidth="1"/>
    <col min="8" max="8" width="10.5546875" style="29" customWidth="1"/>
    <col min="9" max="10" width="9.5546875" style="29" customWidth="1"/>
    <col min="11" max="11" width="10.44140625" style="29" customWidth="1"/>
    <col min="12" max="12" width="10.33203125" style="29" customWidth="1"/>
    <col min="13" max="13" width="11" style="29" customWidth="1"/>
    <col min="14" max="14" width="10.33203125" style="29" customWidth="1"/>
    <col min="15" max="15" width="11.5546875" style="29" customWidth="1"/>
    <col min="16" max="16" width="10" style="29" customWidth="1"/>
    <col min="17" max="16384" width="9.109375" style="29"/>
  </cols>
  <sheetData>
    <row r="1" spans="1:16" s="16" customFormat="1" ht="21" customHeight="1" x14ac:dyDescent="0.3">
      <c r="A1" s="127" t="s">
        <v>60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6.5" customHeight="1" x14ac:dyDescent="0.25">
      <c r="A2" s="194" t="s">
        <v>44</v>
      </c>
      <c r="B2" s="194" t="s">
        <v>11</v>
      </c>
      <c r="C2" s="194" t="s">
        <v>46</v>
      </c>
      <c r="D2" s="189" t="s">
        <v>100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</row>
    <row r="3" spans="1:16" ht="21" customHeight="1" x14ac:dyDescent="0.25">
      <c r="A3" s="195"/>
      <c r="B3" s="195"/>
      <c r="C3" s="195"/>
      <c r="D3" s="192" t="s">
        <v>21</v>
      </c>
      <c r="E3" s="192" t="s">
        <v>22</v>
      </c>
      <c r="F3" s="188" t="s">
        <v>23</v>
      </c>
      <c r="G3" s="188" t="s">
        <v>24</v>
      </c>
      <c r="H3" s="188" t="s">
        <v>101</v>
      </c>
      <c r="I3" s="188" t="s">
        <v>26</v>
      </c>
      <c r="J3" s="188" t="s">
        <v>27</v>
      </c>
      <c r="K3" s="188" t="s">
        <v>28</v>
      </c>
      <c r="L3" s="188" t="s">
        <v>29</v>
      </c>
      <c r="M3" s="188" t="s">
        <v>30</v>
      </c>
      <c r="N3" s="188" t="s">
        <v>31</v>
      </c>
      <c r="O3" s="188" t="s">
        <v>32</v>
      </c>
      <c r="P3" s="188" t="s">
        <v>33</v>
      </c>
    </row>
    <row r="4" spans="1:16" ht="39.75" customHeight="1" x14ac:dyDescent="0.25">
      <c r="A4" s="196"/>
      <c r="B4" s="196"/>
      <c r="C4" s="196"/>
      <c r="D4" s="193"/>
      <c r="E4" s="193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13.2" x14ac:dyDescent="0.25">
      <c r="A5" s="31">
        <v>1</v>
      </c>
      <c r="B5" s="32">
        <v>2</v>
      </c>
      <c r="C5" s="32">
        <v>3</v>
      </c>
      <c r="D5" s="30">
        <v>4</v>
      </c>
      <c r="E5" s="33">
        <v>5</v>
      </c>
      <c r="F5" s="33">
        <f>E5+1</f>
        <v>6</v>
      </c>
      <c r="G5" s="33">
        <f t="shared" ref="G5:P5" si="0">F5+1</f>
        <v>7</v>
      </c>
      <c r="H5" s="33">
        <f t="shared" si="0"/>
        <v>8</v>
      </c>
      <c r="I5" s="33">
        <f t="shared" si="0"/>
        <v>9</v>
      </c>
      <c r="J5" s="33">
        <f t="shared" si="0"/>
        <v>10</v>
      </c>
      <c r="K5" s="33">
        <f t="shared" si="0"/>
        <v>11</v>
      </c>
      <c r="L5" s="33">
        <f t="shared" si="0"/>
        <v>12</v>
      </c>
      <c r="M5" s="33">
        <f t="shared" si="0"/>
        <v>13</v>
      </c>
      <c r="N5" s="33">
        <f>M5+1</f>
        <v>14</v>
      </c>
      <c r="O5" s="33">
        <f t="shared" si="0"/>
        <v>15</v>
      </c>
      <c r="P5" s="33">
        <f t="shared" si="0"/>
        <v>16</v>
      </c>
    </row>
    <row r="6" spans="1:16" ht="18" customHeight="1" x14ac:dyDescent="0.25">
      <c r="A6" s="185" t="s">
        <v>62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7"/>
    </row>
    <row r="7" spans="1:16" ht="15.6" x14ac:dyDescent="0.25">
      <c r="A7" s="34" t="s">
        <v>97</v>
      </c>
      <c r="B7" s="182" t="s">
        <v>48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4"/>
    </row>
    <row r="8" spans="1:16" ht="127.5" customHeight="1" x14ac:dyDescent="0.25">
      <c r="A8" s="62">
        <v>1</v>
      </c>
      <c r="B8" s="59" t="s">
        <v>79</v>
      </c>
      <c r="C8" s="62" t="s">
        <v>13</v>
      </c>
      <c r="D8" s="101">
        <f>D9/D10*100</f>
        <v>0</v>
      </c>
      <c r="E8" s="101">
        <f>E9/E10*100</f>
        <v>0</v>
      </c>
      <c r="F8" s="101">
        <f>F9/F10*100</f>
        <v>0</v>
      </c>
      <c r="G8" s="101">
        <f t="shared" ref="G8:P8" si="1">G9/G10*100</f>
        <v>0</v>
      </c>
      <c r="H8" s="101">
        <f t="shared" si="1"/>
        <v>0</v>
      </c>
      <c r="I8" s="101">
        <f t="shared" si="1"/>
        <v>0</v>
      </c>
      <c r="J8" s="101">
        <f t="shared" si="1"/>
        <v>0</v>
      </c>
      <c r="K8" s="101">
        <f t="shared" si="1"/>
        <v>0</v>
      </c>
      <c r="L8" s="101">
        <f t="shared" si="1"/>
        <v>0</v>
      </c>
      <c r="M8" s="101">
        <f t="shared" si="1"/>
        <v>0</v>
      </c>
      <c r="N8" s="101">
        <f t="shared" si="1"/>
        <v>0</v>
      </c>
      <c r="O8" s="101">
        <f t="shared" si="1"/>
        <v>0</v>
      </c>
      <c r="P8" s="102">
        <f t="shared" si="1"/>
        <v>0</v>
      </c>
    </row>
    <row r="9" spans="1:16" ht="51" customHeight="1" x14ac:dyDescent="0.25">
      <c r="A9" s="70" t="s">
        <v>49</v>
      </c>
      <c r="B9" s="65" t="s">
        <v>80</v>
      </c>
      <c r="C9" s="63" t="s">
        <v>81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97">
        <v>0</v>
      </c>
    </row>
    <row r="10" spans="1:16" ht="20.25" customHeight="1" x14ac:dyDescent="0.25">
      <c r="A10" s="70" t="s">
        <v>50</v>
      </c>
      <c r="B10" s="71" t="s">
        <v>82</v>
      </c>
      <c r="C10" s="63" t="s">
        <v>81</v>
      </c>
      <c r="D10" s="90">
        <v>10</v>
      </c>
      <c r="E10" s="82">
        <v>42</v>
      </c>
      <c r="F10" s="82">
        <v>10</v>
      </c>
      <c r="G10" s="82">
        <v>16</v>
      </c>
      <c r="H10" s="82">
        <v>10</v>
      </c>
      <c r="I10" s="82">
        <v>10</v>
      </c>
      <c r="J10" s="82">
        <v>10</v>
      </c>
      <c r="K10" s="82">
        <v>2</v>
      </c>
      <c r="L10" s="82">
        <v>6</v>
      </c>
      <c r="M10" s="82">
        <v>9</v>
      </c>
      <c r="N10" s="82">
        <v>8</v>
      </c>
      <c r="O10" s="91">
        <v>16</v>
      </c>
      <c r="P10" s="97">
        <v>8</v>
      </c>
    </row>
    <row r="11" spans="1:16" ht="96.75" customHeight="1" x14ac:dyDescent="0.25">
      <c r="A11" s="70" t="s">
        <v>83</v>
      </c>
      <c r="B11" s="71" t="s">
        <v>57</v>
      </c>
      <c r="C11" s="63" t="s">
        <v>13</v>
      </c>
      <c r="D11" s="82">
        <f>D12/D13*100</f>
        <v>0</v>
      </c>
      <c r="E11" s="82">
        <f>E12/E13*100</f>
        <v>0</v>
      </c>
      <c r="F11" s="82">
        <f>F12/F13*100</f>
        <v>0</v>
      </c>
      <c r="G11" s="82">
        <f t="shared" ref="G11:O11" si="2">G12/G13*100</f>
        <v>0</v>
      </c>
      <c r="H11" s="82">
        <f t="shared" si="2"/>
        <v>0</v>
      </c>
      <c r="I11" s="82">
        <f t="shared" si="2"/>
        <v>0</v>
      </c>
      <c r="J11" s="82">
        <f t="shared" si="2"/>
        <v>0</v>
      </c>
      <c r="K11" s="82">
        <f t="shared" si="2"/>
        <v>0</v>
      </c>
      <c r="L11" s="82">
        <f t="shared" si="2"/>
        <v>0</v>
      </c>
      <c r="M11" s="82">
        <f t="shared" si="2"/>
        <v>0</v>
      </c>
      <c r="N11" s="82">
        <f t="shared" si="2"/>
        <v>0</v>
      </c>
      <c r="O11" s="82">
        <f t="shared" si="2"/>
        <v>0</v>
      </c>
      <c r="P11" s="68" t="s">
        <v>105</v>
      </c>
    </row>
    <row r="12" spans="1:16" ht="80.25" customHeight="1" x14ac:dyDescent="0.25">
      <c r="A12" s="70" t="s">
        <v>52</v>
      </c>
      <c r="B12" s="73" t="s">
        <v>84</v>
      </c>
      <c r="C12" s="63" t="s">
        <v>81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97" t="s">
        <v>105</v>
      </c>
    </row>
    <row r="13" spans="1:16" ht="18" customHeight="1" x14ac:dyDescent="0.25">
      <c r="A13" s="69" t="s">
        <v>85</v>
      </c>
      <c r="B13" s="60" t="s">
        <v>82</v>
      </c>
      <c r="C13" s="61" t="s">
        <v>81</v>
      </c>
      <c r="D13" s="92">
        <v>6</v>
      </c>
      <c r="E13" s="93">
        <v>56</v>
      </c>
      <c r="F13" s="93">
        <v>10</v>
      </c>
      <c r="G13" s="93">
        <v>26</v>
      </c>
      <c r="H13" s="93">
        <v>6</v>
      </c>
      <c r="I13" s="93">
        <v>6</v>
      </c>
      <c r="J13" s="93">
        <v>10</v>
      </c>
      <c r="K13" s="93">
        <v>2</v>
      </c>
      <c r="L13" s="93">
        <v>10</v>
      </c>
      <c r="M13" s="93">
        <v>6</v>
      </c>
      <c r="N13" s="93">
        <v>52</v>
      </c>
      <c r="O13" s="94">
        <v>106</v>
      </c>
      <c r="P13" s="98" t="s">
        <v>104</v>
      </c>
    </row>
    <row r="14" spans="1:16" ht="17.25" customHeight="1" x14ac:dyDescent="0.25">
      <c r="A14" s="35" t="s">
        <v>98</v>
      </c>
      <c r="B14" s="179" t="s">
        <v>51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1"/>
    </row>
    <row r="15" spans="1:16" ht="48" customHeight="1" x14ac:dyDescent="0.25">
      <c r="A15" s="62">
        <v>1</v>
      </c>
      <c r="B15" s="74" t="s">
        <v>86</v>
      </c>
      <c r="C15" s="62" t="s">
        <v>53</v>
      </c>
      <c r="D15" s="82">
        <f>D16/D17</f>
        <v>0</v>
      </c>
      <c r="E15" s="82">
        <f>E16/E17</f>
        <v>0</v>
      </c>
      <c r="F15" s="82">
        <f>F16/F17</f>
        <v>0</v>
      </c>
      <c r="G15" s="82">
        <f>G16/G17</f>
        <v>0</v>
      </c>
      <c r="H15" s="82">
        <f t="shared" ref="H15:M15" si="3">H16/H17</f>
        <v>0</v>
      </c>
      <c r="I15" s="82">
        <f t="shared" si="3"/>
        <v>0</v>
      </c>
      <c r="J15" s="82">
        <f t="shared" si="3"/>
        <v>0</v>
      </c>
      <c r="K15" s="82">
        <f t="shared" si="3"/>
        <v>0</v>
      </c>
      <c r="L15" s="82">
        <f t="shared" si="3"/>
        <v>0</v>
      </c>
      <c r="M15" s="82">
        <f t="shared" si="3"/>
        <v>0</v>
      </c>
      <c r="N15" s="82">
        <f>N16/N17</f>
        <v>0</v>
      </c>
      <c r="O15" s="82">
        <f>O16/O17</f>
        <v>0</v>
      </c>
      <c r="P15" s="97">
        <f>P16/P17</f>
        <v>0</v>
      </c>
    </row>
    <row r="16" spans="1:16" ht="252.75" customHeight="1" x14ac:dyDescent="0.25">
      <c r="A16" s="70" t="s">
        <v>49</v>
      </c>
      <c r="B16" s="71" t="s">
        <v>87</v>
      </c>
      <c r="C16" s="63" t="s">
        <v>81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97">
        <v>0</v>
      </c>
    </row>
    <row r="17" spans="1:16" ht="20.25" customHeight="1" x14ac:dyDescent="0.25">
      <c r="A17" s="69" t="s">
        <v>50</v>
      </c>
      <c r="B17" s="64" t="s">
        <v>88</v>
      </c>
      <c r="C17" s="61" t="s">
        <v>89</v>
      </c>
      <c r="D17" s="95">
        <v>8.9570000000000007</v>
      </c>
      <c r="E17" s="83">
        <v>46.74</v>
      </c>
      <c r="F17" s="83">
        <v>1.7</v>
      </c>
      <c r="G17" s="83">
        <v>11.8</v>
      </c>
      <c r="H17" s="83">
        <v>3.6</v>
      </c>
      <c r="I17" s="83">
        <v>3.2</v>
      </c>
      <c r="J17" s="83">
        <v>3.1880000000000002</v>
      </c>
      <c r="K17" s="83">
        <v>3.2</v>
      </c>
      <c r="L17" s="83">
        <v>5.4210000000000003</v>
      </c>
      <c r="M17" s="83">
        <v>6.5</v>
      </c>
      <c r="N17" s="83">
        <v>4.2149999999999999</v>
      </c>
      <c r="O17" s="96">
        <v>15.3</v>
      </c>
      <c r="P17" s="99">
        <v>2.621</v>
      </c>
    </row>
    <row r="18" spans="1:16" ht="15.75" customHeight="1" x14ac:dyDescent="0.25">
      <c r="A18" s="35" t="s">
        <v>99</v>
      </c>
      <c r="B18" s="179" t="s">
        <v>54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1"/>
    </row>
    <row r="19" spans="1:16" ht="51.75" customHeight="1" x14ac:dyDescent="0.25">
      <c r="A19" s="84">
        <v>1</v>
      </c>
      <c r="B19" s="77" t="s">
        <v>90</v>
      </c>
      <c r="C19" s="62" t="s">
        <v>13</v>
      </c>
      <c r="D19" s="43">
        <f>D21/D20*100</f>
        <v>7.6509998283680911</v>
      </c>
      <c r="E19" s="43">
        <f>E21/E20*100</f>
        <v>3.3469999569210462</v>
      </c>
      <c r="F19" s="43">
        <f t="shared" ref="F19:P19" si="4">F21/F20*100</f>
        <v>3.7549994784015412</v>
      </c>
      <c r="G19" s="43">
        <f t="shared" si="4"/>
        <v>3.1699997295452311</v>
      </c>
      <c r="H19" s="43">
        <f t="shared" si="4"/>
        <v>6.1860013519906474</v>
      </c>
      <c r="I19" s="43">
        <f t="shared" si="4"/>
        <v>2.4750027317778414</v>
      </c>
      <c r="J19" s="43">
        <f t="shared" si="4"/>
        <v>11.200001704893838</v>
      </c>
      <c r="K19" s="43">
        <f t="shared" si="4"/>
        <v>17.607997420228724</v>
      </c>
      <c r="L19" s="43">
        <f t="shared" si="4"/>
        <v>9.7320004940384983</v>
      </c>
      <c r="M19" s="43">
        <f t="shared" si="4"/>
        <v>9.2260005222905548</v>
      </c>
      <c r="N19" s="43">
        <f t="shared" si="4"/>
        <v>25.094000869992207</v>
      </c>
      <c r="O19" s="43">
        <f t="shared" si="4"/>
        <v>5.1680000430686377</v>
      </c>
      <c r="P19" s="42">
        <f t="shared" si="4"/>
        <v>24.299000403445739</v>
      </c>
    </row>
    <row r="20" spans="1:16" ht="33.75" customHeight="1" x14ac:dyDescent="0.25">
      <c r="A20" s="85" t="s">
        <v>49</v>
      </c>
      <c r="B20" s="75" t="s">
        <v>91</v>
      </c>
      <c r="C20" s="76" t="s">
        <v>102</v>
      </c>
      <c r="D20" s="44">
        <f>'раздел 2'!F7/1000</f>
        <v>37.930010000000003</v>
      </c>
      <c r="E20" s="66">
        <f>'раздел 2'!F8/1000</f>
        <v>252.18811200000002</v>
      </c>
      <c r="F20" s="66">
        <f>'раздел 2'!F9/1000</f>
        <v>22.181813999999999</v>
      </c>
      <c r="G20" s="66">
        <f>'раздел 2'!F10/1000</f>
        <v>159.73095999999998</v>
      </c>
      <c r="H20" s="66">
        <f>'раздел 2'!F11/1000</f>
        <v>21.190974999999998</v>
      </c>
      <c r="I20" s="66">
        <f>'раздел 2'!F12/1000</f>
        <v>16.655819999999999</v>
      </c>
      <c r="J20" s="66">
        <f>'раздел 2'!F13/1000</f>
        <v>16.423310000000001</v>
      </c>
      <c r="K20" s="66">
        <f>'раздел 2'!F14/1000</f>
        <v>12.376291000000002</v>
      </c>
      <c r="L20" s="66">
        <f>'раздел 2'!F15/1000</f>
        <v>58.610817000000004</v>
      </c>
      <c r="M20" s="66">
        <f>'раздел 2'!F16/1000</f>
        <v>38.377105999999998</v>
      </c>
      <c r="N20" s="66">
        <f>'раздел 2'!F17/1000</f>
        <v>47.324562</v>
      </c>
      <c r="O20" s="67">
        <f>'раздел 2'!F18/1000</f>
        <v>193.18001000000001</v>
      </c>
      <c r="P20" s="72">
        <f>'раздел 2'!F19/1000</f>
        <v>23.775192000000004</v>
      </c>
    </row>
    <row r="21" spans="1:16" ht="35.25" customHeight="1" x14ac:dyDescent="0.25">
      <c r="A21" s="85" t="s">
        <v>50</v>
      </c>
      <c r="B21" s="65" t="s">
        <v>92</v>
      </c>
      <c r="C21" s="63" t="s">
        <v>102</v>
      </c>
      <c r="D21" s="44">
        <f>'раздел 2'!G7/1000</f>
        <v>2.9020250000000001</v>
      </c>
      <c r="E21" s="66">
        <f>'раздел 2'!G8/1000</f>
        <v>8.4407360000000011</v>
      </c>
      <c r="F21" s="66">
        <f>'раздел 2'!G9/1000</f>
        <v>0.83292699999999997</v>
      </c>
      <c r="G21" s="66">
        <f>'раздел 2'!G10/1000</f>
        <v>5.0634709999999998</v>
      </c>
      <c r="H21" s="66">
        <f>'раздел 2'!G11/1000</f>
        <v>1.3108740000000001</v>
      </c>
      <c r="I21" s="66">
        <f>'раздел 2'!G12/1000</f>
        <v>0.41223200000000004</v>
      </c>
      <c r="J21" s="66">
        <f>'раздел 2'!G13/1000</f>
        <v>1.8394110000000001</v>
      </c>
      <c r="K21" s="66">
        <f>'раздел 2'!G14/1000</f>
        <v>2.179217</v>
      </c>
      <c r="L21" s="66">
        <f>'раздел 2'!G15/1000</f>
        <v>5.7040050000000004</v>
      </c>
      <c r="M21" s="66">
        <f>'раздел 2'!G16/1000</f>
        <v>3.5406719999999998</v>
      </c>
      <c r="N21" s="66">
        <f>'раздел 2'!G17/1000</f>
        <v>11.875626</v>
      </c>
      <c r="O21" s="67">
        <f>'раздел 2'!G18/1000</f>
        <v>9.9835429999999992</v>
      </c>
      <c r="P21" s="72">
        <f>'раздел 2'!G19/1000</f>
        <v>5.7771340000000002</v>
      </c>
    </row>
    <row r="22" spans="1:16" ht="66.75" customHeight="1" x14ac:dyDescent="0.25">
      <c r="A22" s="86">
        <v>2</v>
      </c>
      <c r="B22" s="109" t="s">
        <v>93</v>
      </c>
      <c r="C22" s="79" t="s">
        <v>94</v>
      </c>
      <c r="D22" s="83">
        <f>D23/D24</f>
        <v>1.7442070296263501</v>
      </c>
      <c r="E22" s="83">
        <f>E23/E24</f>
        <v>10.843675749657951</v>
      </c>
      <c r="F22" s="83">
        <f t="shared" ref="F22:P22" si="5">F23/F24</f>
        <v>1.9068692628193731</v>
      </c>
      <c r="G22" s="83">
        <f t="shared" si="5"/>
        <v>5.3573322280972047</v>
      </c>
      <c r="H22" s="83">
        <f t="shared" si="5"/>
        <v>7.9756793604538965</v>
      </c>
      <c r="I22" s="83">
        <f t="shared" si="5"/>
        <v>5.2776138877439784</v>
      </c>
      <c r="J22" s="83">
        <f t="shared" si="5"/>
        <v>1.2760486037541063</v>
      </c>
      <c r="K22" s="83">
        <f t="shared" si="5"/>
        <v>1.4092846841286981</v>
      </c>
      <c r="L22" s="83">
        <f t="shared" si="5"/>
        <v>1.1547329573815728</v>
      </c>
      <c r="M22" s="83">
        <f t="shared" si="5"/>
        <v>4.3523398845947154</v>
      </c>
      <c r="N22" s="83">
        <f t="shared" si="5"/>
        <v>1.1575631620618898</v>
      </c>
      <c r="O22" s="83">
        <f t="shared" si="5"/>
        <v>0.91243798747469007</v>
      </c>
      <c r="P22" s="100">
        <f t="shared" si="5"/>
        <v>2.7172002025615956</v>
      </c>
    </row>
    <row r="23" spans="1:16" ht="49.5" customHeight="1" x14ac:dyDescent="0.25">
      <c r="A23" s="85" t="s">
        <v>52</v>
      </c>
      <c r="B23" s="65" t="s">
        <v>95</v>
      </c>
      <c r="C23" s="63" t="s">
        <v>103</v>
      </c>
      <c r="D23" s="44">
        <v>72.260159999999985</v>
      </c>
      <c r="E23" s="66">
        <v>2999.6666666666661</v>
      </c>
      <c r="F23" s="66">
        <v>46.814999999999998</v>
      </c>
      <c r="G23" s="66">
        <v>921.4</v>
      </c>
      <c r="H23" s="66">
        <v>189.90799999999999</v>
      </c>
      <c r="I23" s="66">
        <v>96.686999999999998</v>
      </c>
      <c r="J23" s="66">
        <v>24.78</v>
      </c>
      <c r="K23" s="66">
        <v>19.940000000000001</v>
      </c>
      <c r="L23" s="66">
        <v>73.38</v>
      </c>
      <c r="M23" s="66">
        <v>187.09</v>
      </c>
      <c r="N23" s="66">
        <v>60.400199999999998</v>
      </c>
      <c r="O23" s="67">
        <v>181.21</v>
      </c>
      <c r="P23" s="72">
        <v>78.789599999999993</v>
      </c>
    </row>
    <row r="24" spans="1:16" ht="17.25" customHeight="1" x14ac:dyDescent="0.25">
      <c r="A24" s="87" t="s">
        <v>85</v>
      </c>
      <c r="B24" s="89" t="s">
        <v>96</v>
      </c>
      <c r="C24" s="78" t="s">
        <v>102</v>
      </c>
      <c r="D24" s="105">
        <f>'раздел 2'!C7/1000</f>
        <v>41.428660000000001</v>
      </c>
      <c r="E24" s="106">
        <f>'раздел 2'!C8/1000</f>
        <v>276.62821500000001</v>
      </c>
      <c r="F24" s="106">
        <f>'раздел 2'!C9/1000</f>
        <v>24.550712999999998</v>
      </c>
      <c r="G24" s="106">
        <f>'раздел 2'!C10/1000</f>
        <v>171.988587</v>
      </c>
      <c r="H24" s="106">
        <f>'раздел 2'!C11/1000</f>
        <v>23.810886999999997</v>
      </c>
      <c r="I24" s="106">
        <f>'раздел 2'!C12/1000</f>
        <v>18.320211</v>
      </c>
      <c r="J24" s="106">
        <f>'раздел 2'!C13/1000</f>
        <v>19.419322999999999</v>
      </c>
      <c r="K24" s="106">
        <f>'раздел 2'!C14/1000</f>
        <v>14.149022</v>
      </c>
      <c r="L24" s="106">
        <f>'раздел 2'!C15/1000</f>
        <v>63.547160000000005</v>
      </c>
      <c r="M24" s="106">
        <f>'раздел 2'!C16/1000</f>
        <v>42.986072999999998</v>
      </c>
      <c r="N24" s="106">
        <f>'раздел 2'!C17/1000</f>
        <v>52.178750999999998</v>
      </c>
      <c r="O24" s="107">
        <f>'раздел 2'!C18/1000</f>
        <v>198.59979800000002</v>
      </c>
      <c r="P24" s="108">
        <f>'раздел 2'!C19/1000</f>
        <v>28.996612000000002</v>
      </c>
    </row>
    <row r="25" spans="1:16" ht="15.6" x14ac:dyDescent="0.25">
      <c r="A25" s="185" t="s">
        <v>64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7"/>
    </row>
    <row r="26" spans="1:16" ht="15.6" x14ac:dyDescent="0.25">
      <c r="A26" s="34" t="s">
        <v>97</v>
      </c>
      <c r="B26" s="182" t="s">
        <v>48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4"/>
    </row>
    <row r="27" spans="1:16" ht="124.8" x14ac:dyDescent="0.25">
      <c r="A27" s="62">
        <v>1</v>
      </c>
      <c r="B27" s="59" t="s">
        <v>79</v>
      </c>
      <c r="C27" s="62" t="s">
        <v>13</v>
      </c>
      <c r="D27" s="101">
        <f t="shared" ref="D27:P27" si="6">D28/D29*100</f>
        <v>0</v>
      </c>
      <c r="E27" s="101">
        <f t="shared" si="6"/>
        <v>0</v>
      </c>
      <c r="F27" s="101">
        <f t="shared" si="6"/>
        <v>0</v>
      </c>
      <c r="G27" s="101">
        <f t="shared" si="6"/>
        <v>0</v>
      </c>
      <c r="H27" s="101">
        <f t="shared" si="6"/>
        <v>0</v>
      </c>
      <c r="I27" s="101">
        <f t="shared" si="6"/>
        <v>0</v>
      </c>
      <c r="J27" s="101">
        <f t="shared" si="6"/>
        <v>0</v>
      </c>
      <c r="K27" s="101">
        <f t="shared" si="6"/>
        <v>0</v>
      </c>
      <c r="L27" s="101">
        <f t="shared" si="6"/>
        <v>0</v>
      </c>
      <c r="M27" s="101">
        <f t="shared" si="6"/>
        <v>0</v>
      </c>
      <c r="N27" s="101">
        <f t="shared" si="6"/>
        <v>0</v>
      </c>
      <c r="O27" s="101">
        <f t="shared" si="6"/>
        <v>0</v>
      </c>
      <c r="P27" s="102">
        <f t="shared" si="6"/>
        <v>0</v>
      </c>
    </row>
    <row r="28" spans="1:16" ht="49.5" customHeight="1" x14ac:dyDescent="0.25">
      <c r="A28" s="70" t="s">
        <v>49</v>
      </c>
      <c r="B28" s="65" t="s">
        <v>80</v>
      </c>
      <c r="C28" s="63" t="s">
        <v>81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97">
        <v>0</v>
      </c>
    </row>
    <row r="29" spans="1:16" ht="15.6" x14ac:dyDescent="0.25">
      <c r="A29" s="70" t="s">
        <v>50</v>
      </c>
      <c r="B29" s="71" t="s">
        <v>82</v>
      </c>
      <c r="C29" s="63" t="s">
        <v>81</v>
      </c>
      <c r="D29" s="90">
        <f t="shared" ref="D29:P29" si="7">D10</f>
        <v>10</v>
      </c>
      <c r="E29" s="82">
        <f t="shared" si="7"/>
        <v>42</v>
      </c>
      <c r="F29" s="82">
        <f t="shared" si="7"/>
        <v>10</v>
      </c>
      <c r="G29" s="82">
        <f t="shared" si="7"/>
        <v>16</v>
      </c>
      <c r="H29" s="82">
        <f t="shared" si="7"/>
        <v>10</v>
      </c>
      <c r="I29" s="82">
        <f t="shared" si="7"/>
        <v>10</v>
      </c>
      <c r="J29" s="82">
        <f t="shared" si="7"/>
        <v>10</v>
      </c>
      <c r="K29" s="82">
        <f t="shared" si="7"/>
        <v>2</v>
      </c>
      <c r="L29" s="82">
        <f t="shared" si="7"/>
        <v>6</v>
      </c>
      <c r="M29" s="82">
        <f t="shared" si="7"/>
        <v>9</v>
      </c>
      <c r="N29" s="82">
        <f t="shared" si="7"/>
        <v>8</v>
      </c>
      <c r="O29" s="91">
        <f t="shared" si="7"/>
        <v>16</v>
      </c>
      <c r="P29" s="97">
        <f t="shared" si="7"/>
        <v>8</v>
      </c>
    </row>
    <row r="30" spans="1:16" ht="93.6" x14ac:dyDescent="0.25">
      <c r="A30" s="70" t="s">
        <v>83</v>
      </c>
      <c r="B30" s="71" t="s">
        <v>57</v>
      </c>
      <c r="C30" s="63" t="s">
        <v>13</v>
      </c>
      <c r="D30" s="82">
        <f t="shared" ref="D30:O30" si="8">D31/D32*100</f>
        <v>0</v>
      </c>
      <c r="E30" s="82">
        <f t="shared" si="8"/>
        <v>0</v>
      </c>
      <c r="F30" s="82">
        <f t="shared" si="8"/>
        <v>0</v>
      </c>
      <c r="G30" s="82">
        <f t="shared" si="8"/>
        <v>0</v>
      </c>
      <c r="H30" s="82">
        <f t="shared" si="8"/>
        <v>0</v>
      </c>
      <c r="I30" s="82">
        <f t="shared" si="8"/>
        <v>0</v>
      </c>
      <c r="J30" s="82">
        <f t="shared" si="8"/>
        <v>0</v>
      </c>
      <c r="K30" s="82">
        <f t="shared" si="8"/>
        <v>0</v>
      </c>
      <c r="L30" s="82">
        <f t="shared" si="8"/>
        <v>0</v>
      </c>
      <c r="M30" s="82">
        <f t="shared" si="8"/>
        <v>0</v>
      </c>
      <c r="N30" s="82">
        <f t="shared" si="8"/>
        <v>0</v>
      </c>
      <c r="O30" s="82">
        <f t="shared" si="8"/>
        <v>0</v>
      </c>
      <c r="P30" s="68" t="s">
        <v>105</v>
      </c>
    </row>
    <row r="31" spans="1:16" ht="78" x14ac:dyDescent="0.25">
      <c r="A31" s="70" t="s">
        <v>52</v>
      </c>
      <c r="B31" s="73" t="s">
        <v>84</v>
      </c>
      <c r="C31" s="63" t="s">
        <v>81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97" t="s">
        <v>105</v>
      </c>
    </row>
    <row r="32" spans="1:16" ht="15.6" x14ac:dyDescent="0.25">
      <c r="A32" s="69" t="s">
        <v>85</v>
      </c>
      <c r="B32" s="60" t="s">
        <v>82</v>
      </c>
      <c r="C32" s="61" t="s">
        <v>81</v>
      </c>
      <c r="D32" s="92">
        <f t="shared" ref="D32:O32" si="9">D13</f>
        <v>6</v>
      </c>
      <c r="E32" s="93">
        <f t="shared" si="9"/>
        <v>56</v>
      </c>
      <c r="F32" s="93">
        <f t="shared" si="9"/>
        <v>10</v>
      </c>
      <c r="G32" s="93">
        <f t="shared" si="9"/>
        <v>26</v>
      </c>
      <c r="H32" s="93">
        <f t="shared" si="9"/>
        <v>6</v>
      </c>
      <c r="I32" s="93">
        <f t="shared" si="9"/>
        <v>6</v>
      </c>
      <c r="J32" s="93">
        <f t="shared" si="9"/>
        <v>10</v>
      </c>
      <c r="K32" s="93">
        <f t="shared" si="9"/>
        <v>2</v>
      </c>
      <c r="L32" s="93">
        <f t="shared" si="9"/>
        <v>10</v>
      </c>
      <c r="M32" s="93">
        <f t="shared" si="9"/>
        <v>6</v>
      </c>
      <c r="N32" s="93">
        <f t="shared" si="9"/>
        <v>52</v>
      </c>
      <c r="O32" s="94">
        <f t="shared" si="9"/>
        <v>106</v>
      </c>
      <c r="P32" s="98" t="s">
        <v>104</v>
      </c>
    </row>
    <row r="33" spans="1:16" ht="15.6" x14ac:dyDescent="0.25">
      <c r="A33" s="35" t="s">
        <v>98</v>
      </c>
      <c r="B33" s="179" t="s">
        <v>51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1"/>
    </row>
    <row r="34" spans="1:16" ht="46.8" x14ac:dyDescent="0.25">
      <c r="A34" s="62">
        <v>1</v>
      </c>
      <c r="B34" s="74" t="s">
        <v>86</v>
      </c>
      <c r="C34" s="62" t="s">
        <v>53</v>
      </c>
      <c r="D34" s="82">
        <f t="shared" ref="D34:P34" si="10">D35/D36</f>
        <v>0</v>
      </c>
      <c r="E34" s="82">
        <f t="shared" si="10"/>
        <v>0</v>
      </c>
      <c r="F34" s="82">
        <f t="shared" si="10"/>
        <v>0</v>
      </c>
      <c r="G34" s="82">
        <f t="shared" si="10"/>
        <v>0</v>
      </c>
      <c r="H34" s="82">
        <f t="shared" si="10"/>
        <v>0</v>
      </c>
      <c r="I34" s="82">
        <f t="shared" si="10"/>
        <v>0</v>
      </c>
      <c r="J34" s="82">
        <f t="shared" si="10"/>
        <v>0</v>
      </c>
      <c r="K34" s="82">
        <f t="shared" si="10"/>
        <v>0</v>
      </c>
      <c r="L34" s="82">
        <f t="shared" si="10"/>
        <v>0</v>
      </c>
      <c r="M34" s="82">
        <f t="shared" si="10"/>
        <v>0</v>
      </c>
      <c r="N34" s="82">
        <f t="shared" si="10"/>
        <v>0</v>
      </c>
      <c r="O34" s="82">
        <f t="shared" si="10"/>
        <v>0</v>
      </c>
      <c r="P34" s="97">
        <f t="shared" si="10"/>
        <v>0</v>
      </c>
    </row>
    <row r="35" spans="1:16" ht="249.6" x14ac:dyDescent="0.25">
      <c r="A35" s="70" t="s">
        <v>49</v>
      </c>
      <c r="B35" s="71" t="s">
        <v>87</v>
      </c>
      <c r="C35" s="63" t="s">
        <v>81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97">
        <v>0</v>
      </c>
    </row>
    <row r="36" spans="1:16" ht="15.6" x14ac:dyDescent="0.25">
      <c r="A36" s="69" t="s">
        <v>50</v>
      </c>
      <c r="B36" s="64" t="s">
        <v>88</v>
      </c>
      <c r="C36" s="61" t="s">
        <v>89</v>
      </c>
      <c r="D36" s="95">
        <f t="shared" ref="D36:P36" si="11">D17</f>
        <v>8.9570000000000007</v>
      </c>
      <c r="E36" s="83">
        <f t="shared" si="11"/>
        <v>46.74</v>
      </c>
      <c r="F36" s="83">
        <f t="shared" si="11"/>
        <v>1.7</v>
      </c>
      <c r="G36" s="83">
        <f t="shared" si="11"/>
        <v>11.8</v>
      </c>
      <c r="H36" s="83">
        <f t="shared" si="11"/>
        <v>3.6</v>
      </c>
      <c r="I36" s="83">
        <f t="shared" si="11"/>
        <v>3.2</v>
      </c>
      <c r="J36" s="83">
        <f t="shared" si="11"/>
        <v>3.1880000000000002</v>
      </c>
      <c r="K36" s="83">
        <f t="shared" si="11"/>
        <v>3.2</v>
      </c>
      <c r="L36" s="83">
        <f t="shared" si="11"/>
        <v>5.4210000000000003</v>
      </c>
      <c r="M36" s="83">
        <f t="shared" si="11"/>
        <v>6.5</v>
      </c>
      <c r="N36" s="83">
        <f t="shared" si="11"/>
        <v>4.2149999999999999</v>
      </c>
      <c r="O36" s="96">
        <f t="shared" si="11"/>
        <v>15.3</v>
      </c>
      <c r="P36" s="99">
        <f t="shared" si="11"/>
        <v>2.621</v>
      </c>
    </row>
    <row r="37" spans="1:16" ht="15.6" x14ac:dyDescent="0.25">
      <c r="A37" s="35" t="s">
        <v>99</v>
      </c>
      <c r="B37" s="179" t="s">
        <v>54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1"/>
    </row>
    <row r="38" spans="1:16" ht="46.8" x14ac:dyDescent="0.25">
      <c r="A38" s="84">
        <v>1</v>
      </c>
      <c r="B38" s="77" t="s">
        <v>90</v>
      </c>
      <c r="C38" s="62" t="s">
        <v>13</v>
      </c>
      <c r="D38" s="43">
        <f t="shared" ref="D38:P38" si="12">D40/D39*100</f>
        <v>7.6509998283680911</v>
      </c>
      <c r="E38" s="43">
        <f t="shared" si="12"/>
        <v>3.3469999569210462</v>
      </c>
      <c r="F38" s="43">
        <f t="shared" si="12"/>
        <v>3.7549994784015412</v>
      </c>
      <c r="G38" s="43">
        <f t="shared" si="12"/>
        <v>3.1699997295452311</v>
      </c>
      <c r="H38" s="43">
        <f t="shared" si="12"/>
        <v>6.1860013519906474</v>
      </c>
      <c r="I38" s="43">
        <f t="shared" si="12"/>
        <v>2.4750027317778414</v>
      </c>
      <c r="J38" s="43">
        <f t="shared" si="12"/>
        <v>11.200001704893838</v>
      </c>
      <c r="K38" s="43">
        <f t="shared" si="12"/>
        <v>17.607997420228724</v>
      </c>
      <c r="L38" s="43">
        <f t="shared" si="12"/>
        <v>9.7320004940384983</v>
      </c>
      <c r="M38" s="43">
        <f t="shared" si="12"/>
        <v>9.2260005222905548</v>
      </c>
      <c r="N38" s="43">
        <f t="shared" si="12"/>
        <v>25.094000869992207</v>
      </c>
      <c r="O38" s="43">
        <f t="shared" si="12"/>
        <v>5.1680000430686377</v>
      </c>
      <c r="P38" s="42">
        <f t="shared" si="12"/>
        <v>24.299000403445739</v>
      </c>
    </row>
    <row r="39" spans="1:16" ht="31.2" x14ac:dyDescent="0.25">
      <c r="A39" s="85" t="s">
        <v>49</v>
      </c>
      <c r="B39" s="75" t="s">
        <v>91</v>
      </c>
      <c r="C39" s="76" t="s">
        <v>102</v>
      </c>
      <c r="D39" s="44">
        <f t="shared" ref="D39:P39" si="13">D20</f>
        <v>37.930010000000003</v>
      </c>
      <c r="E39" s="66">
        <f t="shared" si="13"/>
        <v>252.18811200000002</v>
      </c>
      <c r="F39" s="66">
        <f t="shared" si="13"/>
        <v>22.181813999999999</v>
      </c>
      <c r="G39" s="66">
        <f t="shared" si="13"/>
        <v>159.73095999999998</v>
      </c>
      <c r="H39" s="66">
        <f t="shared" si="13"/>
        <v>21.190974999999998</v>
      </c>
      <c r="I39" s="66">
        <f t="shared" si="13"/>
        <v>16.655819999999999</v>
      </c>
      <c r="J39" s="66">
        <f t="shared" si="13"/>
        <v>16.423310000000001</v>
      </c>
      <c r="K39" s="66">
        <f t="shared" si="13"/>
        <v>12.376291000000002</v>
      </c>
      <c r="L39" s="66">
        <f t="shared" si="13"/>
        <v>58.610817000000004</v>
      </c>
      <c r="M39" s="66">
        <f t="shared" si="13"/>
        <v>38.377105999999998</v>
      </c>
      <c r="N39" s="66">
        <f t="shared" si="13"/>
        <v>47.324562</v>
      </c>
      <c r="O39" s="67">
        <f t="shared" si="13"/>
        <v>193.18001000000001</v>
      </c>
      <c r="P39" s="72">
        <f t="shared" si="13"/>
        <v>23.775192000000004</v>
      </c>
    </row>
    <row r="40" spans="1:16" ht="31.5" customHeight="1" x14ac:dyDescent="0.25">
      <c r="A40" s="85" t="s">
        <v>50</v>
      </c>
      <c r="B40" s="65" t="s">
        <v>92</v>
      </c>
      <c r="C40" s="63" t="s">
        <v>102</v>
      </c>
      <c r="D40" s="44">
        <f t="shared" ref="D40:P40" si="14">D21</f>
        <v>2.9020250000000001</v>
      </c>
      <c r="E40" s="66">
        <f t="shared" si="14"/>
        <v>8.4407360000000011</v>
      </c>
      <c r="F40" s="66">
        <f t="shared" si="14"/>
        <v>0.83292699999999997</v>
      </c>
      <c r="G40" s="66">
        <f t="shared" si="14"/>
        <v>5.0634709999999998</v>
      </c>
      <c r="H40" s="66">
        <f t="shared" si="14"/>
        <v>1.3108740000000001</v>
      </c>
      <c r="I40" s="66">
        <f t="shared" si="14"/>
        <v>0.41223200000000004</v>
      </c>
      <c r="J40" s="66">
        <f t="shared" si="14"/>
        <v>1.8394110000000001</v>
      </c>
      <c r="K40" s="66">
        <f t="shared" si="14"/>
        <v>2.179217</v>
      </c>
      <c r="L40" s="66">
        <f t="shared" si="14"/>
        <v>5.7040050000000004</v>
      </c>
      <c r="M40" s="66">
        <f t="shared" si="14"/>
        <v>3.5406719999999998</v>
      </c>
      <c r="N40" s="66">
        <f t="shared" si="14"/>
        <v>11.875626</v>
      </c>
      <c r="O40" s="67">
        <f t="shared" si="14"/>
        <v>9.9835429999999992</v>
      </c>
      <c r="P40" s="72">
        <f t="shared" si="14"/>
        <v>5.7771340000000002</v>
      </c>
    </row>
    <row r="41" spans="1:16" ht="62.4" x14ac:dyDescent="0.25">
      <c r="A41" s="86">
        <v>2</v>
      </c>
      <c r="B41" s="88" t="s">
        <v>93</v>
      </c>
      <c r="C41" s="79" t="s">
        <v>94</v>
      </c>
      <c r="D41" s="83">
        <f t="shared" ref="D41:P41" si="15">D42/D43</f>
        <v>1.7442070296263501</v>
      </c>
      <c r="E41" s="83">
        <f t="shared" si="15"/>
        <v>10.843675749657951</v>
      </c>
      <c r="F41" s="83">
        <f t="shared" si="15"/>
        <v>1.9068692628193731</v>
      </c>
      <c r="G41" s="83">
        <f t="shared" si="15"/>
        <v>5.3573322280972047</v>
      </c>
      <c r="H41" s="83">
        <f t="shared" si="15"/>
        <v>7.9756793604538965</v>
      </c>
      <c r="I41" s="83">
        <f t="shared" si="15"/>
        <v>5.2776138877439784</v>
      </c>
      <c r="J41" s="83">
        <f t="shared" si="15"/>
        <v>1.2760486037541063</v>
      </c>
      <c r="K41" s="83">
        <f t="shared" si="15"/>
        <v>1.4092846841286981</v>
      </c>
      <c r="L41" s="83">
        <f t="shared" si="15"/>
        <v>1.1547329573815728</v>
      </c>
      <c r="M41" s="83">
        <f t="shared" si="15"/>
        <v>4.3523398845947154</v>
      </c>
      <c r="N41" s="83">
        <f t="shared" si="15"/>
        <v>1.1575631620618898</v>
      </c>
      <c r="O41" s="83">
        <f t="shared" si="15"/>
        <v>0.91243798747469007</v>
      </c>
      <c r="P41" s="100">
        <f t="shared" si="15"/>
        <v>2.7172002025615956</v>
      </c>
    </row>
    <row r="42" spans="1:16" ht="46.8" x14ac:dyDescent="0.25">
      <c r="A42" s="85" t="s">
        <v>52</v>
      </c>
      <c r="B42" s="65" t="s">
        <v>95</v>
      </c>
      <c r="C42" s="63" t="s">
        <v>103</v>
      </c>
      <c r="D42" s="44">
        <f t="shared" ref="D42:P42" si="16">D23</f>
        <v>72.260159999999985</v>
      </c>
      <c r="E42" s="66">
        <f t="shared" si="16"/>
        <v>2999.6666666666661</v>
      </c>
      <c r="F42" s="66">
        <f t="shared" si="16"/>
        <v>46.814999999999998</v>
      </c>
      <c r="G42" s="66">
        <f t="shared" si="16"/>
        <v>921.4</v>
      </c>
      <c r="H42" s="66">
        <f t="shared" si="16"/>
        <v>189.90799999999999</v>
      </c>
      <c r="I42" s="66">
        <f t="shared" si="16"/>
        <v>96.686999999999998</v>
      </c>
      <c r="J42" s="66">
        <f t="shared" si="16"/>
        <v>24.78</v>
      </c>
      <c r="K42" s="66">
        <f t="shared" si="16"/>
        <v>19.940000000000001</v>
      </c>
      <c r="L42" s="66">
        <f t="shared" si="16"/>
        <v>73.38</v>
      </c>
      <c r="M42" s="66">
        <f t="shared" si="16"/>
        <v>187.09</v>
      </c>
      <c r="N42" s="66">
        <f t="shared" si="16"/>
        <v>60.400199999999998</v>
      </c>
      <c r="O42" s="67">
        <f t="shared" si="16"/>
        <v>181.21</v>
      </c>
      <c r="P42" s="72">
        <f t="shared" si="16"/>
        <v>78.789599999999993</v>
      </c>
    </row>
    <row r="43" spans="1:16" ht="15.6" x14ac:dyDescent="0.25">
      <c r="A43" s="87" t="s">
        <v>85</v>
      </c>
      <c r="B43" s="89" t="s">
        <v>96</v>
      </c>
      <c r="C43" s="78" t="s">
        <v>102</v>
      </c>
      <c r="D43" s="80">
        <f t="shared" ref="D43:P43" si="17">D24</f>
        <v>41.428660000000001</v>
      </c>
      <c r="E43" s="46">
        <f t="shared" si="17"/>
        <v>276.62821500000001</v>
      </c>
      <c r="F43" s="46">
        <f t="shared" si="17"/>
        <v>24.550712999999998</v>
      </c>
      <c r="G43" s="46">
        <f t="shared" si="17"/>
        <v>171.988587</v>
      </c>
      <c r="H43" s="46">
        <f t="shared" si="17"/>
        <v>23.810886999999997</v>
      </c>
      <c r="I43" s="46">
        <f t="shared" si="17"/>
        <v>18.320211</v>
      </c>
      <c r="J43" s="46">
        <f t="shared" si="17"/>
        <v>19.419322999999999</v>
      </c>
      <c r="K43" s="46">
        <f t="shared" si="17"/>
        <v>14.149022</v>
      </c>
      <c r="L43" s="46">
        <f t="shared" si="17"/>
        <v>63.547160000000005</v>
      </c>
      <c r="M43" s="46">
        <f t="shared" si="17"/>
        <v>42.986072999999998</v>
      </c>
      <c r="N43" s="46">
        <f t="shared" si="17"/>
        <v>52.178750999999998</v>
      </c>
      <c r="O43" s="45">
        <f t="shared" si="17"/>
        <v>198.59979800000002</v>
      </c>
      <c r="P43" s="81">
        <f t="shared" si="17"/>
        <v>28.996612000000002</v>
      </c>
    </row>
    <row r="44" spans="1:16" ht="15.6" x14ac:dyDescent="0.25">
      <c r="A44" s="185" t="s">
        <v>65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7"/>
    </row>
    <row r="45" spans="1:16" ht="15.6" x14ac:dyDescent="0.25">
      <c r="A45" s="34" t="s">
        <v>97</v>
      </c>
      <c r="B45" s="182" t="s">
        <v>48</v>
      </c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4"/>
    </row>
    <row r="46" spans="1:16" ht="124.8" x14ac:dyDescent="0.25">
      <c r="A46" s="62">
        <v>1</v>
      </c>
      <c r="B46" s="59" t="s">
        <v>79</v>
      </c>
      <c r="C46" s="62" t="s">
        <v>13</v>
      </c>
      <c r="D46" s="101">
        <f t="shared" ref="D46:P46" si="18">D47/D48*100</f>
        <v>0</v>
      </c>
      <c r="E46" s="101">
        <f t="shared" si="18"/>
        <v>0</v>
      </c>
      <c r="F46" s="101">
        <f t="shared" si="18"/>
        <v>0</v>
      </c>
      <c r="G46" s="101">
        <f t="shared" si="18"/>
        <v>0</v>
      </c>
      <c r="H46" s="101">
        <f t="shared" si="18"/>
        <v>0</v>
      </c>
      <c r="I46" s="101">
        <f t="shared" si="18"/>
        <v>0</v>
      </c>
      <c r="J46" s="101">
        <f t="shared" si="18"/>
        <v>0</v>
      </c>
      <c r="K46" s="101">
        <f t="shared" si="18"/>
        <v>0</v>
      </c>
      <c r="L46" s="101">
        <f t="shared" si="18"/>
        <v>0</v>
      </c>
      <c r="M46" s="101">
        <f t="shared" si="18"/>
        <v>0</v>
      </c>
      <c r="N46" s="101">
        <f t="shared" si="18"/>
        <v>0</v>
      </c>
      <c r="O46" s="101">
        <f t="shared" si="18"/>
        <v>0</v>
      </c>
      <c r="P46" s="102">
        <f t="shared" si="18"/>
        <v>0</v>
      </c>
    </row>
    <row r="47" spans="1:16" ht="49.5" customHeight="1" x14ac:dyDescent="0.25">
      <c r="A47" s="70" t="s">
        <v>49</v>
      </c>
      <c r="B47" s="65" t="s">
        <v>80</v>
      </c>
      <c r="C47" s="63" t="s">
        <v>81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97">
        <v>0</v>
      </c>
    </row>
    <row r="48" spans="1:16" ht="15.6" x14ac:dyDescent="0.25">
      <c r="A48" s="70" t="s">
        <v>50</v>
      </c>
      <c r="B48" s="71" t="s">
        <v>82</v>
      </c>
      <c r="C48" s="63" t="s">
        <v>81</v>
      </c>
      <c r="D48" s="90">
        <f t="shared" ref="D48:P48" si="19">D29</f>
        <v>10</v>
      </c>
      <c r="E48" s="82">
        <f t="shared" si="19"/>
        <v>42</v>
      </c>
      <c r="F48" s="82">
        <f t="shared" si="19"/>
        <v>10</v>
      </c>
      <c r="G48" s="82">
        <f t="shared" si="19"/>
        <v>16</v>
      </c>
      <c r="H48" s="82">
        <f t="shared" si="19"/>
        <v>10</v>
      </c>
      <c r="I48" s="82">
        <f t="shared" si="19"/>
        <v>10</v>
      </c>
      <c r="J48" s="82">
        <f t="shared" si="19"/>
        <v>10</v>
      </c>
      <c r="K48" s="82">
        <f t="shared" si="19"/>
        <v>2</v>
      </c>
      <c r="L48" s="82">
        <f t="shared" si="19"/>
        <v>6</v>
      </c>
      <c r="M48" s="82">
        <f t="shared" si="19"/>
        <v>9</v>
      </c>
      <c r="N48" s="82">
        <f t="shared" si="19"/>
        <v>8</v>
      </c>
      <c r="O48" s="91">
        <f t="shared" si="19"/>
        <v>16</v>
      </c>
      <c r="P48" s="97">
        <f t="shared" si="19"/>
        <v>8</v>
      </c>
    </row>
    <row r="49" spans="1:16" ht="93.6" x14ac:dyDescent="0.25">
      <c r="A49" s="70" t="s">
        <v>83</v>
      </c>
      <c r="B49" s="71" t="s">
        <v>57</v>
      </c>
      <c r="C49" s="63" t="s">
        <v>13</v>
      </c>
      <c r="D49" s="82">
        <f t="shared" ref="D49:O49" si="20">D50/D51*100</f>
        <v>0</v>
      </c>
      <c r="E49" s="82">
        <f t="shared" si="20"/>
        <v>0</v>
      </c>
      <c r="F49" s="82">
        <f t="shared" si="20"/>
        <v>0</v>
      </c>
      <c r="G49" s="82">
        <f t="shared" si="20"/>
        <v>0</v>
      </c>
      <c r="H49" s="82">
        <f t="shared" si="20"/>
        <v>0</v>
      </c>
      <c r="I49" s="82">
        <f t="shared" si="20"/>
        <v>0</v>
      </c>
      <c r="J49" s="82">
        <f t="shared" si="20"/>
        <v>0</v>
      </c>
      <c r="K49" s="82">
        <f t="shared" si="20"/>
        <v>0</v>
      </c>
      <c r="L49" s="82">
        <f t="shared" si="20"/>
        <v>0</v>
      </c>
      <c r="M49" s="82">
        <f t="shared" si="20"/>
        <v>0</v>
      </c>
      <c r="N49" s="82">
        <f t="shared" si="20"/>
        <v>0</v>
      </c>
      <c r="O49" s="82">
        <f t="shared" si="20"/>
        <v>0</v>
      </c>
      <c r="P49" s="68" t="s">
        <v>105</v>
      </c>
    </row>
    <row r="50" spans="1:16" ht="78" x14ac:dyDescent="0.25">
      <c r="A50" s="70" t="s">
        <v>52</v>
      </c>
      <c r="B50" s="73" t="s">
        <v>84</v>
      </c>
      <c r="C50" s="63" t="s">
        <v>81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97" t="s">
        <v>105</v>
      </c>
    </row>
    <row r="51" spans="1:16" ht="15.6" x14ac:dyDescent="0.25">
      <c r="A51" s="69" t="s">
        <v>85</v>
      </c>
      <c r="B51" s="60" t="s">
        <v>82</v>
      </c>
      <c r="C51" s="61" t="s">
        <v>81</v>
      </c>
      <c r="D51" s="92">
        <f t="shared" ref="D51:O51" si="21">D32</f>
        <v>6</v>
      </c>
      <c r="E51" s="93">
        <f t="shared" si="21"/>
        <v>56</v>
      </c>
      <c r="F51" s="93">
        <f t="shared" si="21"/>
        <v>10</v>
      </c>
      <c r="G51" s="93">
        <f t="shared" si="21"/>
        <v>26</v>
      </c>
      <c r="H51" s="93">
        <f t="shared" si="21"/>
        <v>6</v>
      </c>
      <c r="I51" s="93">
        <f t="shared" si="21"/>
        <v>6</v>
      </c>
      <c r="J51" s="93">
        <f t="shared" si="21"/>
        <v>10</v>
      </c>
      <c r="K51" s="93">
        <f t="shared" si="21"/>
        <v>2</v>
      </c>
      <c r="L51" s="93">
        <f t="shared" si="21"/>
        <v>10</v>
      </c>
      <c r="M51" s="93">
        <f t="shared" si="21"/>
        <v>6</v>
      </c>
      <c r="N51" s="93">
        <f t="shared" si="21"/>
        <v>52</v>
      </c>
      <c r="O51" s="94">
        <f t="shared" si="21"/>
        <v>106</v>
      </c>
      <c r="P51" s="98" t="s">
        <v>104</v>
      </c>
    </row>
    <row r="52" spans="1:16" ht="15.6" x14ac:dyDescent="0.25">
      <c r="A52" s="35" t="s">
        <v>98</v>
      </c>
      <c r="B52" s="179" t="s">
        <v>51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1"/>
    </row>
    <row r="53" spans="1:16" ht="46.8" x14ac:dyDescent="0.25">
      <c r="A53" s="62">
        <v>1</v>
      </c>
      <c r="B53" s="74" t="s">
        <v>86</v>
      </c>
      <c r="C53" s="62" t="s">
        <v>53</v>
      </c>
      <c r="D53" s="82">
        <f t="shared" ref="D53:P53" si="22">D54/D55</f>
        <v>0</v>
      </c>
      <c r="E53" s="82">
        <f t="shared" si="22"/>
        <v>0</v>
      </c>
      <c r="F53" s="82">
        <f t="shared" si="22"/>
        <v>0</v>
      </c>
      <c r="G53" s="82">
        <f t="shared" si="22"/>
        <v>0</v>
      </c>
      <c r="H53" s="82">
        <f t="shared" si="22"/>
        <v>0</v>
      </c>
      <c r="I53" s="82">
        <f t="shared" si="22"/>
        <v>0</v>
      </c>
      <c r="J53" s="82">
        <f t="shared" si="22"/>
        <v>0</v>
      </c>
      <c r="K53" s="82">
        <f t="shared" si="22"/>
        <v>0</v>
      </c>
      <c r="L53" s="82">
        <f t="shared" si="22"/>
        <v>0</v>
      </c>
      <c r="M53" s="82">
        <f t="shared" si="22"/>
        <v>0</v>
      </c>
      <c r="N53" s="82">
        <f t="shared" si="22"/>
        <v>0</v>
      </c>
      <c r="O53" s="82">
        <f t="shared" si="22"/>
        <v>0</v>
      </c>
      <c r="P53" s="97">
        <f t="shared" si="22"/>
        <v>0</v>
      </c>
    </row>
    <row r="54" spans="1:16" ht="249.6" x14ac:dyDescent="0.25">
      <c r="A54" s="70" t="s">
        <v>49</v>
      </c>
      <c r="B54" s="71" t="s">
        <v>87</v>
      </c>
      <c r="C54" s="63" t="s">
        <v>81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97">
        <v>0</v>
      </c>
    </row>
    <row r="55" spans="1:16" ht="15.6" x14ac:dyDescent="0.25">
      <c r="A55" s="69" t="s">
        <v>50</v>
      </c>
      <c r="B55" s="64" t="s">
        <v>88</v>
      </c>
      <c r="C55" s="61" t="s">
        <v>89</v>
      </c>
      <c r="D55" s="95">
        <f t="shared" ref="D55:P55" si="23">D36</f>
        <v>8.9570000000000007</v>
      </c>
      <c r="E55" s="83">
        <f t="shared" si="23"/>
        <v>46.74</v>
      </c>
      <c r="F55" s="83">
        <f t="shared" si="23"/>
        <v>1.7</v>
      </c>
      <c r="G55" s="83">
        <f t="shared" si="23"/>
        <v>11.8</v>
      </c>
      <c r="H55" s="83">
        <f t="shared" si="23"/>
        <v>3.6</v>
      </c>
      <c r="I55" s="83">
        <f t="shared" si="23"/>
        <v>3.2</v>
      </c>
      <c r="J55" s="83">
        <f t="shared" si="23"/>
        <v>3.1880000000000002</v>
      </c>
      <c r="K55" s="83">
        <f t="shared" si="23"/>
        <v>3.2</v>
      </c>
      <c r="L55" s="83">
        <f t="shared" si="23"/>
        <v>5.4210000000000003</v>
      </c>
      <c r="M55" s="83">
        <f t="shared" si="23"/>
        <v>6.5</v>
      </c>
      <c r="N55" s="83">
        <f t="shared" si="23"/>
        <v>4.2149999999999999</v>
      </c>
      <c r="O55" s="96">
        <f t="shared" si="23"/>
        <v>15.3</v>
      </c>
      <c r="P55" s="99">
        <f t="shared" si="23"/>
        <v>2.621</v>
      </c>
    </row>
    <row r="56" spans="1:16" ht="15.6" x14ac:dyDescent="0.25">
      <c r="A56" s="35" t="s">
        <v>99</v>
      </c>
      <c r="B56" s="179" t="s">
        <v>54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1"/>
    </row>
    <row r="57" spans="1:16" ht="46.8" x14ac:dyDescent="0.25">
      <c r="A57" s="84">
        <v>1</v>
      </c>
      <c r="B57" s="77" t="s">
        <v>90</v>
      </c>
      <c r="C57" s="62" t="s">
        <v>13</v>
      </c>
      <c r="D57" s="43">
        <f t="shared" ref="D57:P57" si="24">D59/D58*100</f>
        <v>7.6509998283680911</v>
      </c>
      <c r="E57" s="43">
        <f t="shared" si="24"/>
        <v>3.3469999569210462</v>
      </c>
      <c r="F57" s="43">
        <f t="shared" si="24"/>
        <v>3.7549994784015412</v>
      </c>
      <c r="G57" s="43">
        <f t="shared" si="24"/>
        <v>3.1699997295452311</v>
      </c>
      <c r="H57" s="43">
        <f t="shared" si="24"/>
        <v>6.1860013519906474</v>
      </c>
      <c r="I57" s="43">
        <f t="shared" si="24"/>
        <v>2.4750027317778414</v>
      </c>
      <c r="J57" s="43">
        <f t="shared" si="24"/>
        <v>11.200001704893838</v>
      </c>
      <c r="K57" s="43">
        <f t="shared" si="24"/>
        <v>17.607997420228724</v>
      </c>
      <c r="L57" s="43">
        <f t="shared" si="24"/>
        <v>9.7320004940384983</v>
      </c>
      <c r="M57" s="43">
        <f t="shared" si="24"/>
        <v>9.2260005222905548</v>
      </c>
      <c r="N57" s="43">
        <f t="shared" si="24"/>
        <v>25.094000869992207</v>
      </c>
      <c r="O57" s="43">
        <f t="shared" si="24"/>
        <v>5.1680000430686377</v>
      </c>
      <c r="P57" s="42">
        <f t="shared" si="24"/>
        <v>24.299000403445739</v>
      </c>
    </row>
    <row r="58" spans="1:16" ht="31.2" x14ac:dyDescent="0.25">
      <c r="A58" s="85" t="s">
        <v>49</v>
      </c>
      <c r="B58" s="75" t="s">
        <v>91</v>
      </c>
      <c r="C58" s="76" t="s">
        <v>102</v>
      </c>
      <c r="D58" s="44">
        <f t="shared" ref="D58:P58" si="25">D39</f>
        <v>37.930010000000003</v>
      </c>
      <c r="E58" s="66">
        <f t="shared" si="25"/>
        <v>252.18811200000002</v>
      </c>
      <c r="F58" s="66">
        <f t="shared" si="25"/>
        <v>22.181813999999999</v>
      </c>
      <c r="G58" s="66">
        <f t="shared" si="25"/>
        <v>159.73095999999998</v>
      </c>
      <c r="H58" s="66">
        <f t="shared" si="25"/>
        <v>21.190974999999998</v>
      </c>
      <c r="I58" s="66">
        <f t="shared" si="25"/>
        <v>16.655819999999999</v>
      </c>
      <c r="J58" s="66">
        <f t="shared" si="25"/>
        <v>16.423310000000001</v>
      </c>
      <c r="K58" s="66">
        <f t="shared" si="25"/>
        <v>12.376291000000002</v>
      </c>
      <c r="L58" s="66">
        <f t="shared" si="25"/>
        <v>58.610817000000004</v>
      </c>
      <c r="M58" s="66">
        <f t="shared" si="25"/>
        <v>38.377105999999998</v>
      </c>
      <c r="N58" s="66">
        <f t="shared" si="25"/>
        <v>47.324562</v>
      </c>
      <c r="O58" s="67">
        <f t="shared" si="25"/>
        <v>193.18001000000001</v>
      </c>
      <c r="P58" s="72">
        <f t="shared" si="25"/>
        <v>23.775192000000004</v>
      </c>
    </row>
    <row r="59" spans="1:16" ht="31.5" customHeight="1" x14ac:dyDescent="0.25">
      <c r="A59" s="85" t="s">
        <v>50</v>
      </c>
      <c r="B59" s="65" t="s">
        <v>92</v>
      </c>
      <c r="C59" s="63" t="s">
        <v>102</v>
      </c>
      <c r="D59" s="44">
        <f t="shared" ref="D59:P59" si="26">D40</f>
        <v>2.9020250000000001</v>
      </c>
      <c r="E59" s="66">
        <f t="shared" si="26"/>
        <v>8.4407360000000011</v>
      </c>
      <c r="F59" s="66">
        <f t="shared" si="26"/>
        <v>0.83292699999999997</v>
      </c>
      <c r="G59" s="66">
        <f t="shared" si="26"/>
        <v>5.0634709999999998</v>
      </c>
      <c r="H59" s="66">
        <f t="shared" si="26"/>
        <v>1.3108740000000001</v>
      </c>
      <c r="I59" s="66">
        <f t="shared" si="26"/>
        <v>0.41223200000000004</v>
      </c>
      <c r="J59" s="66">
        <f t="shared" si="26"/>
        <v>1.8394110000000001</v>
      </c>
      <c r="K59" s="66">
        <f t="shared" si="26"/>
        <v>2.179217</v>
      </c>
      <c r="L59" s="66">
        <f t="shared" si="26"/>
        <v>5.7040050000000004</v>
      </c>
      <c r="M59" s="66">
        <f t="shared" si="26"/>
        <v>3.5406719999999998</v>
      </c>
      <c r="N59" s="66">
        <f t="shared" si="26"/>
        <v>11.875626</v>
      </c>
      <c r="O59" s="67">
        <f t="shared" si="26"/>
        <v>9.9835429999999992</v>
      </c>
      <c r="P59" s="72">
        <f t="shared" si="26"/>
        <v>5.7771340000000002</v>
      </c>
    </row>
    <row r="60" spans="1:16" ht="62.4" x14ac:dyDescent="0.25">
      <c r="A60" s="86">
        <v>2</v>
      </c>
      <c r="B60" s="88" t="s">
        <v>93</v>
      </c>
      <c r="C60" s="79" t="s">
        <v>94</v>
      </c>
      <c r="D60" s="83">
        <f t="shared" ref="D60:P60" si="27">D61/D62</f>
        <v>1.7442070296263501</v>
      </c>
      <c r="E60" s="83">
        <f t="shared" si="27"/>
        <v>10.843675749657951</v>
      </c>
      <c r="F60" s="83">
        <f t="shared" si="27"/>
        <v>1.9068692628193731</v>
      </c>
      <c r="G60" s="83">
        <f t="shared" si="27"/>
        <v>5.3573322280972047</v>
      </c>
      <c r="H60" s="83">
        <f t="shared" si="27"/>
        <v>7.9756793604538965</v>
      </c>
      <c r="I60" s="83">
        <f t="shared" si="27"/>
        <v>5.2776138877439784</v>
      </c>
      <c r="J60" s="83">
        <f t="shared" si="27"/>
        <v>1.2760486037541063</v>
      </c>
      <c r="K60" s="83">
        <f t="shared" si="27"/>
        <v>1.4092846841286981</v>
      </c>
      <c r="L60" s="83">
        <f t="shared" si="27"/>
        <v>1.1547329573815728</v>
      </c>
      <c r="M60" s="83">
        <f t="shared" si="27"/>
        <v>4.3523398845947154</v>
      </c>
      <c r="N60" s="83">
        <f t="shared" si="27"/>
        <v>1.1575631620618898</v>
      </c>
      <c r="O60" s="83">
        <f t="shared" si="27"/>
        <v>0.91243798747469007</v>
      </c>
      <c r="P60" s="100">
        <f t="shared" si="27"/>
        <v>2.7172002025615956</v>
      </c>
    </row>
    <row r="61" spans="1:16" ht="46.8" x14ac:dyDescent="0.25">
      <c r="A61" s="85" t="s">
        <v>52</v>
      </c>
      <c r="B61" s="65" t="s">
        <v>95</v>
      </c>
      <c r="C61" s="63" t="s">
        <v>103</v>
      </c>
      <c r="D61" s="44">
        <f>D42</f>
        <v>72.260159999999985</v>
      </c>
      <c r="E61" s="66">
        <f t="shared" ref="E61:P61" si="28">E42</f>
        <v>2999.6666666666661</v>
      </c>
      <c r="F61" s="66">
        <f t="shared" si="28"/>
        <v>46.814999999999998</v>
      </c>
      <c r="G61" s="66">
        <f t="shared" si="28"/>
        <v>921.4</v>
      </c>
      <c r="H61" s="66">
        <f t="shared" si="28"/>
        <v>189.90799999999999</v>
      </c>
      <c r="I61" s="66">
        <f t="shared" si="28"/>
        <v>96.686999999999998</v>
      </c>
      <c r="J61" s="66">
        <f t="shared" si="28"/>
        <v>24.78</v>
      </c>
      <c r="K61" s="66">
        <f t="shared" si="28"/>
        <v>19.940000000000001</v>
      </c>
      <c r="L61" s="66">
        <f t="shared" si="28"/>
        <v>73.38</v>
      </c>
      <c r="M61" s="66">
        <f t="shared" si="28"/>
        <v>187.09</v>
      </c>
      <c r="N61" s="66">
        <f t="shared" si="28"/>
        <v>60.400199999999998</v>
      </c>
      <c r="O61" s="67">
        <f t="shared" si="28"/>
        <v>181.21</v>
      </c>
      <c r="P61" s="72">
        <f t="shared" si="28"/>
        <v>78.789599999999993</v>
      </c>
    </row>
    <row r="62" spans="1:16" ht="15.6" x14ac:dyDescent="0.25">
      <c r="A62" s="87" t="s">
        <v>85</v>
      </c>
      <c r="B62" s="89" t="s">
        <v>96</v>
      </c>
      <c r="C62" s="78" t="s">
        <v>102</v>
      </c>
      <c r="D62" s="80">
        <f>D43</f>
        <v>41.428660000000001</v>
      </c>
      <c r="E62" s="46">
        <f t="shared" ref="E62:P62" si="29">E43</f>
        <v>276.62821500000001</v>
      </c>
      <c r="F62" s="46">
        <f t="shared" si="29"/>
        <v>24.550712999999998</v>
      </c>
      <c r="G62" s="46">
        <f t="shared" si="29"/>
        <v>171.988587</v>
      </c>
      <c r="H62" s="46">
        <f t="shared" si="29"/>
        <v>23.810886999999997</v>
      </c>
      <c r="I62" s="46">
        <f t="shared" si="29"/>
        <v>18.320211</v>
      </c>
      <c r="J62" s="46">
        <f t="shared" si="29"/>
        <v>19.419322999999999</v>
      </c>
      <c r="K62" s="46">
        <f t="shared" si="29"/>
        <v>14.149022</v>
      </c>
      <c r="L62" s="46">
        <f t="shared" si="29"/>
        <v>63.547160000000005</v>
      </c>
      <c r="M62" s="46">
        <f t="shared" si="29"/>
        <v>42.986072999999998</v>
      </c>
      <c r="N62" s="46">
        <f t="shared" si="29"/>
        <v>52.178750999999998</v>
      </c>
      <c r="O62" s="45">
        <f t="shared" si="29"/>
        <v>198.59979800000002</v>
      </c>
      <c r="P62" s="81">
        <f t="shared" si="29"/>
        <v>28.996612000000002</v>
      </c>
    </row>
  </sheetData>
  <mergeCells count="30">
    <mergeCell ref="A1:P1"/>
    <mergeCell ref="D2:P2"/>
    <mergeCell ref="D3:D4"/>
    <mergeCell ref="E3:E4"/>
    <mergeCell ref="A2:A4"/>
    <mergeCell ref="B2:B4"/>
    <mergeCell ref="C2:C4"/>
    <mergeCell ref="F3:F4"/>
    <mergeCell ref="G3:G4"/>
    <mergeCell ref="B33:P33"/>
    <mergeCell ref="A25:P25"/>
    <mergeCell ref="B26:P26"/>
    <mergeCell ref="H3:H4"/>
    <mergeCell ref="I3:I4"/>
    <mergeCell ref="J3:J4"/>
    <mergeCell ref="K3:K4"/>
    <mergeCell ref="L3:L4"/>
    <mergeCell ref="B7:P7"/>
    <mergeCell ref="M3:M4"/>
    <mergeCell ref="N3:N4"/>
    <mergeCell ref="O3:O4"/>
    <mergeCell ref="P3:P4"/>
    <mergeCell ref="B14:P14"/>
    <mergeCell ref="B18:P18"/>
    <mergeCell ref="A6:P6"/>
    <mergeCell ref="B52:P52"/>
    <mergeCell ref="B56:P56"/>
    <mergeCell ref="B45:P45"/>
    <mergeCell ref="A44:P44"/>
    <mergeCell ref="B37:P37"/>
  </mergeCells>
  <phoneticPr fontId="2" type="noConversion"/>
  <printOptions horizontalCentered="1"/>
  <pageMargins left="0.39370078740157483" right="0.39370078740157483" top="1.0629921259842521" bottom="0.39370078740157483" header="0.51181102362204722" footer="0.51181102362204722"/>
  <pageSetup paperSize="9" scale="69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3,4</vt:lpstr>
      <vt:lpstr>раздел 5</vt:lpstr>
      <vt:lpstr>'раздел 2'!Заголовки_для_печати</vt:lpstr>
      <vt:lpstr>'раздел 3,4'!Заголовки_для_печати</vt:lpstr>
      <vt:lpstr>'раздел 3,4'!Область_печати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2015-12-18T08:48:50Z</cp:lastPrinted>
  <dcterms:created xsi:type="dcterms:W3CDTF">1996-10-08T23:32:33Z</dcterms:created>
  <dcterms:modified xsi:type="dcterms:W3CDTF">2018-03-26T22:56:41Z</dcterms:modified>
</cp:coreProperties>
</file>