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ЭтаКнига" defaultThemeVersion="124226"/>
  <bookViews>
    <workbookView xWindow="-12" yWindow="180" windowWidth="17616" windowHeight="9336" activeTab="2"/>
  </bookViews>
  <sheets>
    <sheet name="раздел 1" sheetId="34" r:id="rId1"/>
    <sheet name="раздел 2" sheetId="25" r:id="rId2"/>
    <sheet name="раздел 3,4" sheetId="24" r:id="rId3"/>
    <sheet name="раздел 5" sheetId="29" r:id="rId4"/>
    <sheet name="раздел 6" sheetId="28" r:id="rId5"/>
  </sheets>
  <calcPr calcId="144525"/>
</workbook>
</file>

<file path=xl/calcChain.xml><?xml version="1.0" encoding="utf-8"?>
<calcChain xmlns="http://schemas.openxmlformats.org/spreadsheetml/2006/main">
  <c r="E14" i="24" l="1"/>
  <c r="H11" i="25" l="1"/>
  <c r="H14" i="25"/>
  <c r="G11" i="25"/>
  <c r="G14" i="25"/>
  <c r="F11" i="25"/>
  <c r="F14" i="25"/>
  <c r="E8" i="25"/>
  <c r="E11" i="25"/>
  <c r="E14" i="25"/>
  <c r="D11" i="25"/>
  <c r="D14" i="25"/>
  <c r="C11" i="25"/>
  <c r="C14" i="25"/>
  <c r="H10" i="25"/>
  <c r="H13" i="25"/>
  <c r="G10" i="25"/>
  <c r="G13" i="25"/>
  <c r="F10" i="25"/>
  <c r="F13" i="25"/>
  <c r="E7" i="25"/>
  <c r="E10" i="25"/>
  <c r="E13" i="25"/>
  <c r="D10" i="25"/>
  <c r="D13" i="25"/>
  <c r="C10" i="25"/>
  <c r="C13" i="25"/>
  <c r="F20" i="29"/>
  <c r="F19" i="29"/>
  <c r="E20" i="29"/>
  <c r="E19" i="29"/>
  <c r="D20" i="29"/>
  <c r="D19" i="29"/>
  <c r="F18" i="29"/>
  <c r="E18" i="29"/>
  <c r="D18" i="29"/>
  <c r="I14" i="29"/>
  <c r="H14" i="29"/>
  <c r="G14" i="29"/>
  <c r="F14" i="29"/>
  <c r="E14" i="29"/>
  <c r="D14" i="29"/>
  <c r="I10" i="29"/>
  <c r="H10" i="29"/>
  <c r="G10" i="29"/>
  <c r="F10" i="29"/>
  <c r="E10" i="29"/>
  <c r="D10" i="29"/>
  <c r="D5" i="29"/>
  <c r="E5" i="29"/>
  <c r="F5" i="29"/>
  <c r="G5" i="29"/>
  <c r="H5" i="29"/>
  <c r="I5" i="29"/>
  <c r="E7" i="28"/>
  <c r="E6" i="28"/>
</calcChain>
</file>

<file path=xl/sharedStrings.xml><?xml version="1.0" encoding="utf-8"?>
<sst xmlns="http://schemas.openxmlformats.org/spreadsheetml/2006/main" count="176" uniqueCount="91">
  <si>
    <t>Показатели производственной деятельности (куб.м)</t>
  </si>
  <si>
    <t>в том числе:</t>
  </si>
  <si>
    <t>Принято сточных вод - всего:</t>
  </si>
  <si>
    <t>населения</t>
  </si>
  <si>
    <t>бюджетных организаций</t>
  </si>
  <si>
    <t>прочих потребителей</t>
  </si>
  <si>
    <t>Срок реализации мероприятия, лет</t>
  </si>
  <si>
    <t>Наименование показателя</t>
  </si>
  <si>
    <t>тыс. руб.</t>
  </si>
  <si>
    <t>%</t>
  </si>
  <si>
    <t>Наименование участков</t>
  </si>
  <si>
    <t>Участок Анюйск</t>
  </si>
  <si>
    <t>из них:</t>
  </si>
  <si>
    <t>от подразде-лений организа-ции</t>
  </si>
  <si>
    <t>от потребителей - всего:</t>
  </si>
  <si>
    <t>№ п/п</t>
  </si>
  <si>
    <t>1.</t>
  </si>
  <si>
    <t>1.1.</t>
  </si>
  <si>
    <t>1.2.</t>
  </si>
  <si>
    <t>1.3.</t>
  </si>
  <si>
    <t>2.</t>
  </si>
  <si>
    <t>2.1.</t>
  </si>
  <si>
    <t>2.2.</t>
  </si>
  <si>
    <t>2.3.</t>
  </si>
  <si>
    <t>Участок Билибино</t>
  </si>
  <si>
    <t>ПРОИЗВОДСТВЕННАЯ ПРОГРАММА</t>
  </si>
  <si>
    <t>№           п/п</t>
  </si>
  <si>
    <t>Наименование мероприятий</t>
  </si>
  <si>
    <t>Финансовые потребности на реализацию мероприятия, тыс.руб.</t>
  </si>
  <si>
    <t>Итого:</t>
  </si>
  <si>
    <t>№              п/п</t>
  </si>
  <si>
    <t>Раздел 4. Объем финансовых потребностей, необходимых для реализации производственной программы</t>
  </si>
  <si>
    <t>Единица измерения</t>
  </si>
  <si>
    <t>Величина показателя</t>
  </si>
  <si>
    <t>1.1</t>
  </si>
  <si>
    <t>1.2</t>
  </si>
  <si>
    <t>2.1</t>
  </si>
  <si>
    <t>ед./км</t>
  </si>
  <si>
    <t>Показатели качества очистки сточных вод</t>
  </si>
  <si>
    <t>удельный расход электрической энергии, потребляемой в технологическом процессе транспортировки сточных вод, на единицу объема транспортируемых сточных вод</t>
  </si>
  <si>
    <t>3.2. План мероприятий, направленных на улучшение качества очистки сточных вод*</t>
  </si>
  <si>
    <t>доля сточных вод, не подвергающихся очистке, в общем объеме сточных вод, сбрасываемых в централизованные общесплавные или бытовые системы водоотведения</t>
  </si>
  <si>
    <t>Показатели надежности и бесперебойности водоотведения</t>
  </si>
  <si>
    <t>Показатель надежности и бесперебойности централизованной системы водоотведения</t>
  </si>
  <si>
    <t>Показатели эффективности использования ресурсов</t>
  </si>
  <si>
    <t xml:space="preserve">доля проб сточных вод, не соответствующих установленным нормативам допустимых сбросов, лимитам на сбросы, рассчитанная применительно к видам централизованных систем водоотведения раздельно для централизованной общесплавной (бытовой) и централизованной ливневой систем водоотведения </t>
  </si>
  <si>
    <t>-</t>
  </si>
  <si>
    <t>кВт.ч/ куб.м</t>
  </si>
  <si>
    <t>3.3. План мероприятий по энергосбережению и повышению энергетической эффективности*</t>
  </si>
  <si>
    <t>* План мероприятий по энергосбережению и повышению энергетической эффективности организацией не представлен</t>
  </si>
  <si>
    <t>* План мероприятий, направленных на улучшение качества очистки сточных вод, организацией не представлен</t>
  </si>
  <si>
    <r>
      <t xml:space="preserve">Раздел 3. Перечень плановых мероприятий по ремонту объектов централизованных систем </t>
    </r>
    <r>
      <rPr>
        <b/>
        <sz val="12"/>
        <rFont val="Times New Roman"/>
        <family val="1"/>
        <charset val="204"/>
      </rPr>
      <t>водоотведения, мероприятий, направленных на улучшение качества очистки сточных вод, мероприятий по энергосбережению и повышению энергетической эффективности</t>
    </r>
  </si>
  <si>
    <r>
      <t>3.1. План мероприятий по ремонту объектов централизованных систе</t>
    </r>
    <r>
      <rPr>
        <b/>
        <sz val="12"/>
        <rFont val="Times New Roman"/>
        <family val="1"/>
        <charset val="204"/>
      </rPr>
      <t>м водоотведения</t>
    </r>
  </si>
  <si>
    <t>Раздел 5. Плановые показатели надежности, качества, энергетической эффективности объектов централизованных систем водоотведения</t>
  </si>
  <si>
    <t>2016 год</t>
  </si>
  <si>
    <t>2017 год</t>
  </si>
  <si>
    <t>2018 год</t>
  </si>
  <si>
    <t>Раздел 6. Отчет об исполнении производственной программы за истекший период регулирования (2014 год)</t>
  </si>
  <si>
    <t xml:space="preserve">Ремонт трубопроводов канализации КК-448 до КК-452 и R, по ул. Нижняя, диам.300 мм. </t>
  </si>
  <si>
    <t>Ремонт трубопроводов канализации ул. Драного 26</t>
  </si>
  <si>
    <t>ед.</t>
  </si>
  <si>
    <t>I</t>
  </si>
  <si>
    <t>2.2</t>
  </si>
  <si>
    <t>1</t>
  </si>
  <si>
    <t>2</t>
  </si>
  <si>
    <t>II</t>
  </si>
  <si>
    <t>III</t>
  </si>
  <si>
    <t>Раздел 2. Планируемый объем в сфере водоотведения на 2016-2018 годы</t>
  </si>
  <si>
    <t>объем сточных вод, не подвергшихся очистке</t>
  </si>
  <si>
    <t>общий объем сточных вод, сбрасываемых в централизованные общесплавные или бытовые системы водоотведения</t>
  </si>
  <si>
    <t>тыс.куб.м</t>
  </si>
  <si>
    <t>количество проб сточных вод, не соответствующих установленным нормативам допустимых сбросов, лимитам на сбросы</t>
  </si>
  <si>
    <t>общее количество проб сточных вод</t>
  </si>
  <si>
    <t>количество аварий и засоров на канализационных сетях</t>
  </si>
  <si>
    <t>протяженность канализационных сетей</t>
  </si>
  <si>
    <t>км.</t>
  </si>
  <si>
    <t>общее количество электрической энергии, потребляемой в технологическом процессе транспортировки сточных вод</t>
  </si>
  <si>
    <t>общий объем транспортируемых сточных вод</t>
  </si>
  <si>
    <t xml:space="preserve">Ремонт трубопроводов канализации </t>
  </si>
  <si>
    <t>Значение показателя</t>
  </si>
  <si>
    <t>тыс.кВт.ч</t>
  </si>
  <si>
    <t>Раздел 1.  Паспорт производственной программы</t>
  </si>
  <si>
    <t>МП ЖКХ Билибинского муниципального района</t>
  </si>
  <si>
    <t>Комитет государственного регулирования цен и тарифов Чукотского автономного округа</t>
  </si>
  <si>
    <t>689450, Чукотский автономный округ, г. Билибино, ул. Геологов д. 1а</t>
  </si>
  <si>
    <t>Наименование регулируемой организации</t>
  </si>
  <si>
    <t>Местонахождение регулируемой организации</t>
  </si>
  <si>
    <t>Наименование уполномоченного органа</t>
  </si>
  <si>
    <t>Местонахождение уполномоченного органа</t>
  </si>
  <si>
    <t>689000, Чукотский автономный округ, г. Анадырь, ул. Отке, 4</t>
  </si>
  <si>
    <t>в сфере водоотведения на 2016-2018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</si>
</sst>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7" x14ac:knownFonts="1">
    <font>
      <sz val="10"/>
      <name val="Arial"/>
    </font>
    <font>
      <sz val="10"/>
      <name val="Times New Roman"/>
      <family val="1"/>
      <charset val="204"/>
    </font>
    <font>
      <sz val="8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7" fillId="0" borderId="0"/>
    <xf numFmtId="0" fontId="13" fillId="0" borderId="0"/>
    <xf numFmtId="0" fontId="6" fillId="0" borderId="0"/>
  </cellStyleXfs>
  <cellXfs count="18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/>
    <xf numFmtId="49" fontId="3" fillId="0" borderId="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/>
    <xf numFmtId="49" fontId="3" fillId="0" borderId="3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left" vertical="center" wrapText="1"/>
    </xf>
    <xf numFmtId="164" fontId="3" fillId="0" borderId="3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0" xfId="0" applyFont="1"/>
    <xf numFmtId="0" fontId="9" fillId="0" borderId="0" xfId="0" applyFont="1"/>
    <xf numFmtId="0" fontId="11" fillId="0" borderId="0" xfId="0" applyFont="1"/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Border="1" applyAlignment="1"/>
    <xf numFmtId="0" fontId="3" fillId="0" borderId="0" xfId="1" applyFont="1" applyBorder="1" applyAlignment="1">
      <alignment horizontal="center"/>
    </xf>
    <xf numFmtId="0" fontId="3" fillId="0" borderId="0" xfId="1" applyFont="1" applyBorder="1"/>
    <xf numFmtId="0" fontId="3" fillId="0" borderId="1" xfId="1" applyFont="1" applyBorder="1" applyAlignment="1">
      <alignment horizontal="center"/>
    </xf>
    <xf numFmtId="0" fontId="3" fillId="0" borderId="1" xfId="1" applyFont="1" applyBorder="1" applyAlignment="1"/>
    <xf numFmtId="0" fontId="3" fillId="0" borderId="0" xfId="1" applyFont="1" applyBorder="1" applyAlignment="1">
      <alignment horizontal="left" wrapText="1"/>
    </xf>
    <xf numFmtId="0" fontId="6" fillId="0" borderId="0" xfId="0" applyFont="1"/>
    <xf numFmtId="0" fontId="10" fillId="0" borderId="1" xfId="0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49" fontId="8" fillId="0" borderId="5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 wrapText="1"/>
    </xf>
    <xf numFmtId="164" fontId="8" fillId="0" borderId="7" xfId="0" applyNumberFormat="1" applyFont="1" applyBorder="1" applyAlignment="1">
      <alignment horizontal="center" vertical="center" wrapText="1"/>
    </xf>
    <xf numFmtId="164" fontId="8" fillId="0" borderId="8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/>
    <xf numFmtId="49" fontId="3" fillId="0" borderId="5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left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left" vertical="center" wrapText="1"/>
    </xf>
    <xf numFmtId="0" fontId="6" fillId="0" borderId="0" xfId="0" applyFont="1" applyFill="1"/>
    <xf numFmtId="164" fontId="6" fillId="0" borderId="0" xfId="0" applyNumberFormat="1" applyFont="1" applyFill="1"/>
    <xf numFmtId="164" fontId="8" fillId="0" borderId="16" xfId="0" applyNumberFormat="1" applyFont="1" applyBorder="1" applyAlignment="1">
      <alignment horizontal="center" vertical="center" wrapText="1"/>
    </xf>
    <xf numFmtId="1" fontId="8" fillId="0" borderId="17" xfId="0" applyNumberFormat="1" applyFont="1" applyBorder="1" applyAlignment="1">
      <alignment horizontal="center" vertical="center" wrapText="1"/>
    </xf>
    <xf numFmtId="164" fontId="8" fillId="0" borderId="11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164" fontId="8" fillId="0" borderId="17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164" fontId="8" fillId="0" borderId="22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164" fontId="8" fillId="0" borderId="18" xfId="0" applyNumberFormat="1" applyFont="1" applyBorder="1" applyAlignment="1">
      <alignment horizontal="center" vertical="center" wrapText="1"/>
    </xf>
    <xf numFmtId="164" fontId="8" fillId="0" borderId="19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top" wrapText="1"/>
    </xf>
    <xf numFmtId="49" fontId="8" fillId="0" borderId="25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64" fontId="8" fillId="0" borderId="15" xfId="0" applyNumberFormat="1" applyFont="1" applyBorder="1" applyAlignment="1">
      <alignment horizontal="center" vertical="center" wrapText="1"/>
    </xf>
    <xf numFmtId="165" fontId="8" fillId="0" borderId="19" xfId="0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164" fontId="3" fillId="0" borderId="27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left" vertical="top" wrapText="1"/>
    </xf>
    <xf numFmtId="164" fontId="8" fillId="0" borderId="10" xfId="0" applyNumberFormat="1" applyFont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1" fontId="8" fillId="0" borderId="11" xfId="0" applyNumberFormat="1" applyFont="1" applyBorder="1" applyAlignment="1">
      <alignment horizontal="center" vertical="center" wrapText="1"/>
    </xf>
    <xf numFmtId="1" fontId="3" fillId="0" borderId="21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165" fontId="8" fillId="0" borderId="10" xfId="0" applyNumberFormat="1" applyFont="1" applyBorder="1" applyAlignment="1">
      <alignment horizontal="center" vertical="center" wrapText="1"/>
    </xf>
    <xf numFmtId="165" fontId="8" fillId="0" borderId="18" xfId="0" applyNumberFormat="1" applyFont="1" applyBorder="1" applyAlignment="1">
      <alignment horizontal="center" vertical="center" wrapText="1"/>
    </xf>
    <xf numFmtId="2" fontId="3" fillId="0" borderId="20" xfId="0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2" fontId="8" fillId="0" borderId="31" xfId="0" applyNumberFormat="1" applyFont="1" applyBorder="1" applyAlignment="1">
      <alignment horizontal="center" vertical="center" wrapText="1"/>
    </xf>
    <xf numFmtId="2" fontId="8" fillId="0" borderId="32" xfId="0" applyNumberFormat="1" applyFont="1" applyBorder="1" applyAlignment="1">
      <alignment horizontal="center" vertical="center" wrapText="1"/>
    </xf>
    <xf numFmtId="164" fontId="3" fillId="2" borderId="3" xfId="1" applyNumberFormat="1" applyFont="1" applyFill="1" applyBorder="1" applyAlignment="1">
      <alignment horizontal="center" vertical="center" wrapText="1"/>
    </xf>
    <xf numFmtId="164" fontId="3" fillId="2" borderId="5" xfId="1" applyNumberFormat="1" applyFont="1" applyFill="1" applyBorder="1" applyAlignment="1">
      <alignment horizontal="center" vertical="center" wrapText="1"/>
    </xf>
    <xf numFmtId="164" fontId="3" fillId="0" borderId="3" xfId="1" applyNumberFormat="1" applyFont="1" applyBorder="1" applyAlignment="1">
      <alignment horizontal="center" vertical="center" wrapText="1"/>
    </xf>
    <xf numFmtId="164" fontId="3" fillId="0" borderId="5" xfId="1" applyNumberFormat="1" applyFont="1" applyBorder="1" applyAlignment="1">
      <alignment horizontal="center" vertical="center" wrapText="1"/>
    </xf>
    <xf numFmtId="2" fontId="3" fillId="0" borderId="31" xfId="0" applyNumberFormat="1" applyFont="1" applyBorder="1" applyAlignment="1">
      <alignment horizontal="center" vertical="center"/>
    </xf>
    <xf numFmtId="2" fontId="3" fillId="0" borderId="3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top" wrapText="1"/>
    </xf>
    <xf numFmtId="0" fontId="8" fillId="0" borderId="34" xfId="0" applyFont="1" applyBorder="1" applyAlignment="1">
      <alignment horizontal="left" vertical="top" wrapText="1"/>
    </xf>
    <xf numFmtId="164" fontId="8" fillId="0" borderId="9" xfId="0" applyNumberFormat="1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164" fontId="3" fillId="0" borderId="34" xfId="0" applyNumberFormat="1" applyFont="1" applyBorder="1" applyAlignment="1">
      <alignment horizontal="center" vertical="center"/>
    </xf>
    <xf numFmtId="0" fontId="8" fillId="0" borderId="0" xfId="3" applyFont="1"/>
    <xf numFmtId="0" fontId="15" fillId="0" borderId="0" xfId="3" applyFont="1"/>
    <xf numFmtId="0" fontId="8" fillId="0" borderId="1" xfId="3" applyFont="1" applyBorder="1" applyAlignment="1">
      <alignment horizontal="left" vertical="center" wrapText="1"/>
    </xf>
    <xf numFmtId="0" fontId="8" fillId="0" borderId="0" xfId="3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/>
    </xf>
    <xf numFmtId="0" fontId="10" fillId="0" borderId="0" xfId="3" applyFont="1"/>
    <xf numFmtId="0" fontId="3" fillId="0" borderId="0" xfId="1" applyFont="1" applyBorder="1" applyAlignment="1">
      <alignment horizontal="left"/>
    </xf>
    <xf numFmtId="0" fontId="10" fillId="0" borderId="0" xfId="3" applyFont="1" applyBorder="1" applyAlignment="1">
      <alignment horizontal="left"/>
    </xf>
    <xf numFmtId="0" fontId="3" fillId="0" borderId="1" xfId="1" applyFont="1" applyBorder="1" applyAlignment="1">
      <alignment horizontal="left" vertical="center"/>
    </xf>
    <xf numFmtId="0" fontId="14" fillId="0" borderId="0" xfId="1" applyFont="1" applyAlignment="1">
      <alignment horizontal="center"/>
    </xf>
    <xf numFmtId="0" fontId="16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  <xf numFmtId="0" fontId="16" fillId="0" borderId="0" xfId="1" applyFont="1" applyAlignment="1">
      <alignment horizontal="center"/>
    </xf>
    <xf numFmtId="0" fontId="4" fillId="0" borderId="21" xfId="1" applyFont="1" applyBorder="1" applyAlignment="1">
      <alignment horizontal="left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36" xfId="1" applyFont="1" applyBorder="1" applyAlignment="1">
      <alignment horizontal="center" vertical="center" wrapText="1"/>
    </xf>
    <xf numFmtId="0" fontId="3" fillId="0" borderId="37" xfId="1" applyFont="1" applyBorder="1" applyAlignment="1">
      <alignment horizontal="center" vertical="center" wrapText="1"/>
    </xf>
    <xf numFmtId="0" fontId="3" fillId="0" borderId="38" xfId="1" applyFont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left" wrapText="1"/>
    </xf>
    <xf numFmtId="0" fontId="3" fillId="0" borderId="1" xfId="1" applyFont="1" applyBorder="1" applyAlignment="1">
      <alignment horizontal="left"/>
    </xf>
    <xf numFmtId="0" fontId="3" fillId="0" borderId="40" xfId="1" applyFont="1" applyBorder="1" applyAlignment="1">
      <alignment horizontal="left" wrapText="1"/>
    </xf>
    <xf numFmtId="0" fontId="10" fillId="0" borderId="0" xfId="0" applyNumberFormat="1" applyFont="1" applyBorder="1" applyAlignment="1">
      <alignment horizontal="justify" vertical="center" wrapText="1"/>
    </xf>
    <xf numFmtId="0" fontId="10" fillId="0" borderId="0" xfId="0" applyNumberFormat="1" applyFont="1" applyBorder="1" applyAlignment="1">
      <alignment horizontal="left" vertical="center" wrapText="1"/>
    </xf>
    <xf numFmtId="0" fontId="10" fillId="0" borderId="21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3" fillId="0" borderId="36" xfId="1" applyFont="1" applyBorder="1" applyAlignment="1">
      <alignment horizontal="left" vertical="center" wrapText="1"/>
    </xf>
    <xf numFmtId="0" fontId="3" fillId="0" borderId="37" xfId="1" applyFont="1" applyBorder="1" applyAlignment="1">
      <alignment horizontal="left" vertical="center" wrapText="1"/>
    </xf>
    <xf numFmtId="0" fontId="3" fillId="0" borderId="38" xfId="1" applyFont="1" applyBorder="1" applyAlignment="1">
      <alignment horizontal="left" vertical="center" wrapText="1"/>
    </xf>
    <xf numFmtId="0" fontId="10" fillId="0" borderId="41" xfId="0" applyFont="1" applyBorder="1" applyAlignment="1">
      <alignment horizontal="left" vertical="center" wrapText="1"/>
    </xf>
    <xf numFmtId="0" fontId="10" fillId="0" borderId="40" xfId="0" applyFont="1" applyBorder="1" applyAlignment="1">
      <alignment horizontal="left" vertical="center" wrapText="1"/>
    </xf>
    <xf numFmtId="0" fontId="10" fillId="0" borderId="42" xfId="0" applyFont="1" applyBorder="1" applyAlignment="1">
      <alignment horizontal="left" vertical="center" wrapText="1"/>
    </xf>
    <xf numFmtId="0" fontId="10" fillId="0" borderId="36" xfId="0" applyFont="1" applyBorder="1" applyAlignment="1">
      <alignment horizontal="left" vertical="top" wrapText="1"/>
    </xf>
    <xf numFmtId="0" fontId="10" fillId="0" borderId="37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38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</cellXfs>
  <cellStyles count="4">
    <cellStyle name="Обычный" xfId="0" builtinId="0"/>
    <cellStyle name="Обычный 2_ООО Тепловая компания (печора)" xfId="1"/>
    <cellStyle name="Обычный 5" xfId="2"/>
    <cellStyle name="Обычный_PP_PitWater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activeCell="B16" sqref="B16"/>
    </sheetView>
  </sheetViews>
  <sheetFormatPr defaultColWidth="9.109375" defaultRowHeight="15.6" x14ac:dyDescent="0.3"/>
  <cols>
    <col min="1" max="1" width="51.33203125" style="119" customWidth="1"/>
    <col min="2" max="2" width="61.88671875" style="119" customWidth="1"/>
    <col min="3" max="3" width="7" style="119" customWidth="1"/>
    <col min="4" max="4" width="6.6640625" style="119" customWidth="1"/>
    <col min="5" max="16384" width="9.109375" style="119"/>
  </cols>
  <sheetData>
    <row r="1" spans="1:2" s="120" customFormat="1" ht="18" x14ac:dyDescent="0.35">
      <c r="A1" s="128" t="s">
        <v>25</v>
      </c>
      <c r="B1" s="128"/>
    </row>
    <row r="2" spans="1:2" s="120" customFormat="1" ht="18" x14ac:dyDescent="0.35">
      <c r="A2" s="129" t="s">
        <v>90</v>
      </c>
      <c r="B2" s="129"/>
    </row>
    <row r="3" spans="1:2" s="120" customFormat="1" ht="19.5" customHeight="1" x14ac:dyDescent="0.35">
      <c r="A3" s="130"/>
      <c r="B3" s="131"/>
    </row>
    <row r="4" spans="1:2" s="120" customFormat="1" ht="18.75" customHeight="1" x14ac:dyDescent="0.35">
      <c r="A4" s="132" t="s">
        <v>81</v>
      </c>
      <c r="B4" s="132"/>
    </row>
    <row r="5" spans="1:2" ht="27" customHeight="1" x14ac:dyDescent="0.3">
      <c r="A5" s="121" t="s">
        <v>85</v>
      </c>
      <c r="B5" s="127" t="s">
        <v>82</v>
      </c>
    </row>
    <row r="6" spans="1:2" ht="36" customHeight="1" x14ac:dyDescent="0.3">
      <c r="A6" s="121" t="s">
        <v>86</v>
      </c>
      <c r="B6" s="39" t="s">
        <v>84</v>
      </c>
    </row>
    <row r="7" spans="1:2" ht="38.25" customHeight="1" x14ac:dyDescent="0.3">
      <c r="A7" s="121" t="s">
        <v>87</v>
      </c>
      <c r="B7" s="39" t="s">
        <v>83</v>
      </c>
    </row>
    <row r="8" spans="1:2" ht="27.75" customHeight="1" x14ac:dyDescent="0.3">
      <c r="A8" s="121" t="s">
        <v>88</v>
      </c>
      <c r="B8" s="127" t="s">
        <v>89</v>
      </c>
    </row>
    <row r="9" spans="1:2" s="124" customFormat="1" ht="21.75" customHeight="1" x14ac:dyDescent="0.3">
      <c r="A9" s="122"/>
      <c r="B9" s="123"/>
    </row>
    <row r="10" spans="1:2" ht="16.5" customHeight="1" x14ac:dyDescent="0.3"/>
    <row r="20" spans="1:3" x14ac:dyDescent="0.3">
      <c r="C20" s="125"/>
    </row>
    <row r="22" spans="1:3" x14ac:dyDescent="0.3">
      <c r="C22" s="126"/>
    </row>
    <row r="25" spans="1:3" s="124" customFormat="1" x14ac:dyDescent="0.3">
      <c r="A25" s="119"/>
      <c r="B25" s="119"/>
      <c r="C25" s="119"/>
    </row>
    <row r="26" spans="1:3" ht="15" customHeight="1" x14ac:dyDescent="0.3"/>
    <row r="27" spans="1:3" ht="31.5" customHeight="1" x14ac:dyDescent="0.3"/>
  </sheetData>
  <mergeCells count="4">
    <mergeCell ref="A1:B1"/>
    <mergeCell ref="A2:B2"/>
    <mergeCell ref="A3:B3"/>
    <mergeCell ref="A4:B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>
      <selection activeCell="F8" sqref="F8:H8"/>
    </sheetView>
  </sheetViews>
  <sheetFormatPr defaultColWidth="9.109375" defaultRowHeight="15.6" x14ac:dyDescent="0.3"/>
  <cols>
    <col min="1" max="1" width="5" style="9" customWidth="1"/>
    <col min="2" max="2" width="24.5546875" style="4" customWidth="1"/>
    <col min="3" max="3" width="12.33203125" style="4" customWidth="1"/>
    <col min="4" max="4" width="10.6640625" style="4" customWidth="1"/>
    <col min="5" max="5" width="12.5546875" style="4" customWidth="1"/>
    <col min="6" max="6" width="10.88671875" style="4" customWidth="1"/>
    <col min="7" max="7" width="11.5546875" style="4" customWidth="1"/>
    <col min="8" max="8" width="12.5546875" style="4" customWidth="1"/>
    <col min="9" max="16384" width="9.109375" style="4"/>
  </cols>
  <sheetData>
    <row r="1" spans="1:8" ht="15.75" customHeight="1" x14ac:dyDescent="0.3">
      <c r="A1" s="137" t="s">
        <v>67</v>
      </c>
      <c r="B1" s="137"/>
      <c r="C1" s="137"/>
      <c r="D1" s="137"/>
      <c r="E1" s="137"/>
      <c r="F1" s="137"/>
      <c r="G1" s="137"/>
      <c r="H1" s="137"/>
    </row>
    <row r="2" spans="1:8" s="5" customFormat="1" ht="18.75" customHeight="1" x14ac:dyDescent="0.25">
      <c r="A2" s="138" t="s">
        <v>15</v>
      </c>
      <c r="B2" s="141" t="s">
        <v>10</v>
      </c>
      <c r="C2" s="136" t="s">
        <v>0</v>
      </c>
      <c r="D2" s="136"/>
      <c r="E2" s="136"/>
      <c r="F2" s="136"/>
      <c r="G2" s="136"/>
      <c r="H2" s="136"/>
    </row>
    <row r="3" spans="1:8" s="5" customFormat="1" ht="12.75" customHeight="1" x14ac:dyDescent="0.25">
      <c r="A3" s="139"/>
      <c r="B3" s="142"/>
      <c r="C3" s="136" t="s">
        <v>2</v>
      </c>
      <c r="D3" s="144" t="s">
        <v>12</v>
      </c>
      <c r="E3" s="145"/>
      <c r="F3" s="136" t="s">
        <v>1</v>
      </c>
      <c r="G3" s="136"/>
      <c r="H3" s="136"/>
    </row>
    <row r="4" spans="1:8" s="5" customFormat="1" ht="60" customHeight="1" x14ac:dyDescent="0.25">
      <c r="A4" s="140"/>
      <c r="B4" s="143"/>
      <c r="C4" s="136"/>
      <c r="D4" s="48" t="s">
        <v>13</v>
      </c>
      <c r="E4" s="48" t="s">
        <v>14</v>
      </c>
      <c r="F4" s="1" t="s">
        <v>3</v>
      </c>
      <c r="G4" s="1" t="s">
        <v>4</v>
      </c>
      <c r="H4" s="1" t="s">
        <v>5</v>
      </c>
    </row>
    <row r="5" spans="1:8" s="5" customFormat="1" x14ac:dyDescent="0.25">
      <c r="A5" s="8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</row>
    <row r="6" spans="1:8" s="5" customFormat="1" x14ac:dyDescent="0.25">
      <c r="A6" s="49"/>
      <c r="B6" s="133" t="s">
        <v>54</v>
      </c>
      <c r="C6" s="134"/>
      <c r="D6" s="134"/>
      <c r="E6" s="134"/>
      <c r="F6" s="134"/>
      <c r="G6" s="134"/>
      <c r="H6" s="135"/>
    </row>
    <row r="7" spans="1:8" x14ac:dyDescent="0.3">
      <c r="A7" s="10" t="s">
        <v>16</v>
      </c>
      <c r="B7" s="11" t="s">
        <v>24</v>
      </c>
      <c r="C7" s="12">
        <v>1030198.51</v>
      </c>
      <c r="D7" s="12">
        <v>29083.423999999999</v>
      </c>
      <c r="E7" s="12">
        <f>C7-D7</f>
        <v>1001115.086</v>
      </c>
      <c r="F7" s="12">
        <v>879763.74699999997</v>
      </c>
      <c r="G7" s="12">
        <v>46430.754000000001</v>
      </c>
      <c r="H7" s="12">
        <v>74920.584999999992</v>
      </c>
    </row>
    <row r="8" spans="1:8" x14ac:dyDescent="0.3">
      <c r="A8" s="7" t="s">
        <v>20</v>
      </c>
      <c r="B8" s="2" t="s">
        <v>11</v>
      </c>
      <c r="C8" s="3">
        <v>21487.1</v>
      </c>
      <c r="D8" s="3">
        <v>275.39999999999998</v>
      </c>
      <c r="E8" s="3">
        <f>C8-D8</f>
        <v>21211.699999999997</v>
      </c>
      <c r="F8" s="3">
        <v>19181</v>
      </c>
      <c r="G8" s="3">
        <v>1824.7</v>
      </c>
      <c r="H8" s="3">
        <v>206</v>
      </c>
    </row>
    <row r="9" spans="1:8" x14ac:dyDescent="0.3">
      <c r="A9" s="50"/>
      <c r="B9" s="133" t="s">
        <v>55</v>
      </c>
      <c r="C9" s="134"/>
      <c r="D9" s="134"/>
      <c r="E9" s="134"/>
      <c r="F9" s="134"/>
      <c r="G9" s="134"/>
      <c r="H9" s="135"/>
    </row>
    <row r="10" spans="1:8" ht="15.75" customHeight="1" x14ac:dyDescent="0.3">
      <c r="A10" s="10" t="s">
        <v>16</v>
      </c>
      <c r="B10" s="11" t="s">
        <v>24</v>
      </c>
      <c r="C10" s="12">
        <f t="shared" ref="C10:H11" si="0">C7</f>
        <v>1030198.51</v>
      </c>
      <c r="D10" s="12">
        <f t="shared" si="0"/>
        <v>29083.423999999999</v>
      </c>
      <c r="E10" s="12">
        <f t="shared" si="0"/>
        <v>1001115.086</v>
      </c>
      <c r="F10" s="12">
        <f t="shared" si="0"/>
        <v>879763.74699999997</v>
      </c>
      <c r="G10" s="12">
        <f t="shared" si="0"/>
        <v>46430.754000000001</v>
      </c>
      <c r="H10" s="12">
        <f t="shared" si="0"/>
        <v>74920.584999999992</v>
      </c>
    </row>
    <row r="11" spans="1:8" x14ac:dyDescent="0.3">
      <c r="A11" s="7" t="s">
        <v>20</v>
      </c>
      <c r="B11" s="2" t="s">
        <v>11</v>
      </c>
      <c r="C11" s="3">
        <f t="shared" si="0"/>
        <v>21487.1</v>
      </c>
      <c r="D11" s="3">
        <f t="shared" si="0"/>
        <v>275.39999999999998</v>
      </c>
      <c r="E11" s="3">
        <f t="shared" si="0"/>
        <v>21211.699999999997</v>
      </c>
      <c r="F11" s="3">
        <f t="shared" si="0"/>
        <v>19181</v>
      </c>
      <c r="G11" s="3">
        <f t="shared" si="0"/>
        <v>1824.7</v>
      </c>
      <c r="H11" s="3">
        <f t="shared" si="0"/>
        <v>206</v>
      </c>
    </row>
    <row r="12" spans="1:8" x14ac:dyDescent="0.3">
      <c r="A12" s="50"/>
      <c r="B12" s="133" t="s">
        <v>56</v>
      </c>
      <c r="C12" s="134"/>
      <c r="D12" s="134"/>
      <c r="E12" s="134"/>
      <c r="F12" s="134"/>
      <c r="G12" s="134"/>
      <c r="H12" s="135"/>
    </row>
    <row r="13" spans="1:8" x14ac:dyDescent="0.3">
      <c r="A13" s="10" t="s">
        <v>16</v>
      </c>
      <c r="B13" s="11" t="s">
        <v>24</v>
      </c>
      <c r="C13" s="12">
        <f t="shared" ref="C13:H14" si="1">C10</f>
        <v>1030198.51</v>
      </c>
      <c r="D13" s="12">
        <f t="shared" si="1"/>
        <v>29083.423999999999</v>
      </c>
      <c r="E13" s="12">
        <f t="shared" si="1"/>
        <v>1001115.086</v>
      </c>
      <c r="F13" s="12">
        <f t="shared" si="1"/>
        <v>879763.74699999997</v>
      </c>
      <c r="G13" s="12">
        <f t="shared" si="1"/>
        <v>46430.754000000001</v>
      </c>
      <c r="H13" s="12">
        <f t="shared" si="1"/>
        <v>74920.584999999992</v>
      </c>
    </row>
    <row r="14" spans="1:8" x14ac:dyDescent="0.3">
      <c r="A14" s="7" t="s">
        <v>20</v>
      </c>
      <c r="B14" s="2" t="s">
        <v>11</v>
      </c>
      <c r="C14" s="3">
        <f t="shared" si="1"/>
        <v>21487.1</v>
      </c>
      <c r="D14" s="3">
        <f t="shared" si="1"/>
        <v>275.39999999999998</v>
      </c>
      <c r="E14" s="3">
        <f t="shared" si="1"/>
        <v>21211.699999999997</v>
      </c>
      <c r="F14" s="3">
        <f t="shared" si="1"/>
        <v>19181</v>
      </c>
      <c r="G14" s="3">
        <f t="shared" si="1"/>
        <v>1824.7</v>
      </c>
      <c r="H14" s="3">
        <f t="shared" si="1"/>
        <v>206</v>
      </c>
    </row>
  </sheetData>
  <mergeCells count="10">
    <mergeCell ref="B6:H6"/>
    <mergeCell ref="B9:H9"/>
    <mergeCell ref="F3:H3"/>
    <mergeCell ref="B12:H12"/>
    <mergeCell ref="A1:H1"/>
    <mergeCell ref="A2:A4"/>
    <mergeCell ref="B2:B4"/>
    <mergeCell ref="C2:H2"/>
    <mergeCell ref="C3:C4"/>
    <mergeCell ref="D3:E3"/>
  </mergeCells>
  <phoneticPr fontId="2" type="noConversion"/>
  <printOptions horizontalCentered="1"/>
  <pageMargins left="1.0629921259842521" right="0.39370078740157483" top="0.39370078740157483" bottom="0.39370078740157483" header="0.51181102362204722" footer="0.51181102362204722"/>
  <pageSetup paperSize="9" scale="8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tabSelected="1" topLeftCell="B25" workbookViewId="0">
      <selection activeCell="G2" sqref="G2"/>
    </sheetView>
  </sheetViews>
  <sheetFormatPr defaultColWidth="9.109375" defaultRowHeight="15.6" x14ac:dyDescent="0.3"/>
  <cols>
    <col min="1" max="1" width="3.6640625" style="15" hidden="1" customWidth="1"/>
    <col min="2" max="2" width="7.44140625" style="15" customWidth="1"/>
    <col min="3" max="3" width="38.5546875" style="15" customWidth="1"/>
    <col min="4" max="4" width="18.5546875" style="15" customWidth="1"/>
    <col min="5" max="7" width="10.109375" style="15" customWidth="1"/>
    <col min="8" max="16384" width="9.109375" style="15"/>
  </cols>
  <sheetData>
    <row r="1" spans="2:8" ht="63.75" customHeight="1" x14ac:dyDescent="0.3">
      <c r="B1" s="156" t="s">
        <v>51</v>
      </c>
      <c r="C1" s="156"/>
      <c r="D1" s="156"/>
      <c r="E1" s="156"/>
      <c r="F1" s="156"/>
      <c r="G1" s="156"/>
      <c r="H1" s="16"/>
    </row>
    <row r="2" spans="2:8" ht="13.5" customHeight="1" x14ac:dyDescent="0.3">
      <c r="B2" s="159"/>
      <c r="C2" s="159"/>
      <c r="D2" s="159"/>
      <c r="E2" s="159"/>
    </row>
    <row r="3" spans="2:8" ht="18" customHeight="1" x14ac:dyDescent="0.3">
      <c r="B3" s="157" t="s">
        <v>52</v>
      </c>
      <c r="C3" s="157"/>
      <c r="D3" s="157"/>
      <c r="E3" s="157"/>
      <c r="F3" s="157"/>
      <c r="G3" s="157"/>
    </row>
    <row r="4" spans="2:8" ht="48.75" customHeight="1" x14ac:dyDescent="0.3">
      <c r="B4" s="17" t="s">
        <v>26</v>
      </c>
      <c r="C4" s="17" t="s">
        <v>27</v>
      </c>
      <c r="D4" s="17" t="s">
        <v>6</v>
      </c>
      <c r="E4" s="146" t="s">
        <v>28</v>
      </c>
      <c r="F4" s="146"/>
      <c r="G4" s="146"/>
    </row>
    <row r="5" spans="2:8" x14ac:dyDescent="0.3">
      <c r="B5" s="17">
        <v>1</v>
      </c>
      <c r="C5" s="17">
        <v>2</v>
      </c>
      <c r="D5" s="17">
        <v>3</v>
      </c>
      <c r="E5" s="146">
        <v>4</v>
      </c>
      <c r="F5" s="146"/>
      <c r="G5" s="146"/>
    </row>
    <row r="6" spans="2:8" x14ac:dyDescent="0.3">
      <c r="B6" s="17" t="s">
        <v>16</v>
      </c>
      <c r="C6" s="39" t="s">
        <v>24</v>
      </c>
      <c r="D6" s="17"/>
      <c r="E6" s="146"/>
      <c r="F6" s="146"/>
      <c r="G6" s="146"/>
    </row>
    <row r="7" spans="2:8" ht="46.8" x14ac:dyDescent="0.3">
      <c r="B7" s="17" t="s">
        <v>17</v>
      </c>
      <c r="C7" s="39" t="s">
        <v>58</v>
      </c>
      <c r="D7" s="17" t="s">
        <v>54</v>
      </c>
      <c r="E7" s="146">
        <v>914.93</v>
      </c>
      <c r="F7" s="146"/>
      <c r="G7" s="146"/>
    </row>
    <row r="8" spans="2:8" x14ac:dyDescent="0.3">
      <c r="B8" s="17" t="s">
        <v>18</v>
      </c>
      <c r="C8" s="39" t="s">
        <v>78</v>
      </c>
      <c r="D8" s="17" t="s">
        <v>55</v>
      </c>
      <c r="E8" s="147">
        <v>955.59863849999988</v>
      </c>
      <c r="F8" s="147"/>
      <c r="G8" s="147"/>
    </row>
    <row r="9" spans="2:8" x14ac:dyDescent="0.3">
      <c r="B9" s="17" t="s">
        <v>19</v>
      </c>
      <c r="C9" s="39" t="s">
        <v>78</v>
      </c>
      <c r="D9" s="17" t="s">
        <v>56</v>
      </c>
      <c r="E9" s="147">
        <v>983.8843581996</v>
      </c>
      <c r="F9" s="147"/>
      <c r="G9" s="147"/>
    </row>
    <row r="10" spans="2:8" x14ac:dyDescent="0.3">
      <c r="B10" s="17" t="s">
        <v>20</v>
      </c>
      <c r="C10" s="39" t="s">
        <v>11</v>
      </c>
      <c r="D10" s="17"/>
      <c r="E10" s="146"/>
      <c r="F10" s="146"/>
      <c r="G10" s="146"/>
    </row>
    <row r="11" spans="2:8" ht="31.2" x14ac:dyDescent="0.3">
      <c r="B11" s="17" t="s">
        <v>21</v>
      </c>
      <c r="C11" s="39" t="s">
        <v>59</v>
      </c>
      <c r="D11" s="17" t="s">
        <v>54</v>
      </c>
      <c r="E11" s="147">
        <v>1826</v>
      </c>
      <c r="F11" s="147"/>
      <c r="G11" s="147"/>
    </row>
    <row r="12" spans="2:8" x14ac:dyDescent="0.3">
      <c r="B12" s="17" t="s">
        <v>22</v>
      </c>
      <c r="C12" s="39" t="s">
        <v>78</v>
      </c>
      <c r="D12" s="17" t="s">
        <v>55</v>
      </c>
      <c r="E12" s="147">
        <v>1907.1656999999998</v>
      </c>
      <c r="F12" s="147"/>
      <c r="G12" s="147"/>
    </row>
    <row r="13" spans="2:8" x14ac:dyDescent="0.3">
      <c r="B13" s="17" t="s">
        <v>23</v>
      </c>
      <c r="C13" s="39" t="s">
        <v>78</v>
      </c>
      <c r="D13" s="17" t="s">
        <v>56</v>
      </c>
      <c r="E13" s="147">
        <v>1963.6178047200001</v>
      </c>
      <c r="F13" s="147"/>
      <c r="G13" s="147"/>
    </row>
    <row r="14" spans="2:8" x14ac:dyDescent="0.3">
      <c r="B14" s="160" t="s">
        <v>29</v>
      </c>
      <c r="C14" s="161"/>
      <c r="D14" s="162"/>
      <c r="E14" s="147">
        <f>E7+E8+E9+E11+E12+E13</f>
        <v>8551.1965014195994</v>
      </c>
      <c r="F14" s="147"/>
      <c r="G14" s="147"/>
    </row>
    <row r="15" spans="2:8" x14ac:dyDescent="0.3">
      <c r="B15" s="20"/>
      <c r="C15" s="19"/>
      <c r="D15" s="20"/>
      <c r="E15" s="20"/>
    </row>
    <row r="16" spans="2:8" ht="17.25" customHeight="1" x14ac:dyDescent="0.3">
      <c r="B16" s="158" t="s">
        <v>40</v>
      </c>
      <c r="C16" s="158"/>
      <c r="D16" s="158"/>
      <c r="E16" s="158"/>
      <c r="F16" s="158"/>
      <c r="G16" s="158"/>
    </row>
    <row r="17" spans="2:7" ht="52.5" customHeight="1" x14ac:dyDescent="0.3">
      <c r="B17" s="17" t="s">
        <v>26</v>
      </c>
      <c r="C17" s="17" t="s">
        <v>27</v>
      </c>
      <c r="D17" s="17" t="s">
        <v>6</v>
      </c>
      <c r="E17" s="146" t="s">
        <v>28</v>
      </c>
      <c r="F17" s="146"/>
      <c r="G17" s="146"/>
    </row>
    <row r="18" spans="2:7" ht="19.5" customHeight="1" x14ac:dyDescent="0.3">
      <c r="B18" s="17">
        <v>1</v>
      </c>
      <c r="C18" s="17">
        <v>2</v>
      </c>
      <c r="D18" s="17">
        <v>3</v>
      </c>
      <c r="E18" s="146">
        <v>4</v>
      </c>
      <c r="F18" s="146"/>
      <c r="G18" s="146"/>
    </row>
    <row r="19" spans="2:7" ht="15.75" customHeight="1" x14ac:dyDescent="0.3">
      <c r="B19" s="21" t="s">
        <v>16</v>
      </c>
      <c r="C19" s="22"/>
      <c r="D19" s="21"/>
      <c r="E19" s="146"/>
      <c r="F19" s="146"/>
      <c r="G19" s="146"/>
    </row>
    <row r="20" spans="2:7" x14ac:dyDescent="0.3">
      <c r="B20" s="154" t="s">
        <v>29</v>
      </c>
      <c r="C20" s="154"/>
      <c r="D20" s="154"/>
      <c r="E20" s="154"/>
      <c r="F20" s="154"/>
      <c r="G20" s="154"/>
    </row>
    <row r="21" spans="2:7" ht="30.75" customHeight="1" x14ac:dyDescent="0.3">
      <c r="B21" s="155" t="s">
        <v>50</v>
      </c>
      <c r="C21" s="155"/>
      <c r="D21" s="155"/>
      <c r="E21" s="155"/>
      <c r="F21" s="155"/>
      <c r="G21" s="155"/>
    </row>
    <row r="22" spans="2:7" x14ac:dyDescent="0.3">
      <c r="B22" s="23"/>
      <c r="C22" s="23"/>
      <c r="D22" s="23"/>
      <c r="E22" s="23"/>
    </row>
    <row r="23" spans="2:7" ht="33.75" customHeight="1" x14ac:dyDescent="0.3">
      <c r="B23" s="158" t="s">
        <v>48</v>
      </c>
      <c r="C23" s="158"/>
      <c r="D23" s="158"/>
      <c r="E23" s="158"/>
      <c r="F23" s="158"/>
      <c r="G23" s="158"/>
    </row>
    <row r="24" spans="2:7" ht="50.25" customHeight="1" x14ac:dyDescent="0.3">
      <c r="B24" s="17" t="s">
        <v>26</v>
      </c>
      <c r="C24" s="17" t="s">
        <v>27</v>
      </c>
      <c r="D24" s="17" t="s">
        <v>6</v>
      </c>
      <c r="E24" s="146" t="s">
        <v>28</v>
      </c>
      <c r="F24" s="146"/>
      <c r="G24" s="146"/>
    </row>
    <row r="25" spans="2:7" ht="30.75" customHeight="1" x14ac:dyDescent="0.3">
      <c r="B25" s="17">
        <v>1</v>
      </c>
      <c r="C25" s="17">
        <v>2</v>
      </c>
      <c r="D25" s="17">
        <v>3</v>
      </c>
      <c r="E25" s="146">
        <v>4</v>
      </c>
      <c r="F25" s="146"/>
      <c r="G25" s="146"/>
    </row>
    <row r="26" spans="2:7" x14ac:dyDescent="0.3">
      <c r="B26" s="21" t="s">
        <v>16</v>
      </c>
      <c r="C26" s="22"/>
      <c r="D26" s="21"/>
      <c r="E26" s="146"/>
      <c r="F26" s="146"/>
      <c r="G26" s="146"/>
    </row>
    <row r="27" spans="2:7" x14ac:dyDescent="0.3">
      <c r="B27" s="154" t="s">
        <v>29</v>
      </c>
      <c r="C27" s="154"/>
      <c r="D27" s="154"/>
      <c r="E27" s="154"/>
      <c r="F27" s="154"/>
      <c r="G27" s="154"/>
    </row>
    <row r="28" spans="2:7" ht="30.75" customHeight="1" x14ac:dyDescent="0.3">
      <c r="B28" s="155" t="s">
        <v>49</v>
      </c>
      <c r="C28" s="155"/>
      <c r="D28" s="155"/>
      <c r="E28" s="155"/>
      <c r="F28" s="155"/>
      <c r="G28" s="155"/>
    </row>
    <row r="29" spans="2:7" x14ac:dyDescent="0.3">
      <c r="B29" s="18"/>
      <c r="C29" s="19"/>
      <c r="D29" s="20"/>
      <c r="E29" s="20"/>
    </row>
    <row r="30" spans="2:7" ht="33" customHeight="1" x14ac:dyDescent="0.3">
      <c r="B30" s="153" t="s">
        <v>31</v>
      </c>
      <c r="C30" s="153"/>
      <c r="D30" s="153"/>
      <c r="E30" s="153"/>
      <c r="F30" s="153"/>
      <c r="G30" s="153"/>
    </row>
    <row r="31" spans="2:7" x14ac:dyDescent="0.3">
      <c r="B31" s="148" t="s">
        <v>30</v>
      </c>
      <c r="C31" s="148" t="s">
        <v>7</v>
      </c>
      <c r="D31" s="148" t="s">
        <v>32</v>
      </c>
      <c r="E31" s="150" t="s">
        <v>33</v>
      </c>
      <c r="F31" s="151"/>
      <c r="G31" s="152"/>
    </row>
    <row r="32" spans="2:7" x14ac:dyDescent="0.3">
      <c r="B32" s="149"/>
      <c r="C32" s="149"/>
      <c r="D32" s="149"/>
      <c r="E32" s="17" t="s">
        <v>54</v>
      </c>
      <c r="F32" s="17" t="s">
        <v>55</v>
      </c>
      <c r="G32" s="17" t="s">
        <v>56</v>
      </c>
    </row>
    <row r="33" spans="2:7" x14ac:dyDescent="0.3">
      <c r="B33" s="17">
        <v>1</v>
      </c>
      <c r="C33" s="17">
        <v>2</v>
      </c>
      <c r="D33" s="17">
        <v>3</v>
      </c>
      <c r="E33" s="17">
        <v>4</v>
      </c>
      <c r="F33" s="17">
        <v>5</v>
      </c>
      <c r="G33" s="17">
        <v>6</v>
      </c>
    </row>
    <row r="34" spans="2:7" x14ac:dyDescent="0.3">
      <c r="B34" s="53" t="s">
        <v>17</v>
      </c>
      <c r="C34" s="54" t="s">
        <v>24</v>
      </c>
      <c r="D34" s="37" t="s">
        <v>8</v>
      </c>
      <c r="E34" s="109">
        <v>16850.156246404324</v>
      </c>
      <c r="F34" s="107">
        <v>17664.603678395713</v>
      </c>
      <c r="G34" s="107">
        <v>18985.279504287322</v>
      </c>
    </row>
    <row r="35" spans="2:7" x14ac:dyDescent="0.3">
      <c r="B35" s="51" t="s">
        <v>18</v>
      </c>
      <c r="C35" s="52" t="s">
        <v>11</v>
      </c>
      <c r="D35" s="36" t="s">
        <v>8</v>
      </c>
      <c r="E35" s="110">
        <v>6589.28</v>
      </c>
      <c r="F35" s="108">
        <v>7344.2715859092405</v>
      </c>
      <c r="G35" s="108">
        <v>8040.8389641976664</v>
      </c>
    </row>
  </sheetData>
  <mergeCells count="32">
    <mergeCell ref="B1:G1"/>
    <mergeCell ref="B3:G3"/>
    <mergeCell ref="E4:G4"/>
    <mergeCell ref="E5:G5"/>
    <mergeCell ref="B23:G23"/>
    <mergeCell ref="B21:G21"/>
    <mergeCell ref="B2:E2"/>
    <mergeCell ref="B16:G16"/>
    <mergeCell ref="B14:D14"/>
    <mergeCell ref="E17:G17"/>
    <mergeCell ref="B20:G20"/>
    <mergeCell ref="E6:G6"/>
    <mergeCell ref="E7:G7"/>
    <mergeCell ref="E10:G10"/>
    <mergeCell ref="E13:G13"/>
    <mergeCell ref="E14:G14"/>
    <mergeCell ref="B31:B32"/>
    <mergeCell ref="C31:C32"/>
    <mergeCell ref="D31:D32"/>
    <mergeCell ref="E31:G31"/>
    <mergeCell ref="E24:G24"/>
    <mergeCell ref="E25:G25"/>
    <mergeCell ref="B30:G30"/>
    <mergeCell ref="E26:G26"/>
    <mergeCell ref="B27:G27"/>
    <mergeCell ref="B28:G28"/>
    <mergeCell ref="E18:G18"/>
    <mergeCell ref="E19:G19"/>
    <mergeCell ref="E8:G8"/>
    <mergeCell ref="E9:G9"/>
    <mergeCell ref="E11:G11"/>
    <mergeCell ref="E12:G12"/>
  </mergeCells>
  <phoneticPr fontId="2" type="noConversion"/>
  <printOptions horizontalCentered="1"/>
  <pageMargins left="1.0629921259842521" right="0.39370078740157483" top="0.39370078740157483" bottom="0.39370078740157483" header="0.51181102362204722" footer="0.51181102362204722"/>
  <pageSetup paperSize="9" scale="9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topLeftCell="A13" workbookViewId="0">
      <selection activeCell="D10" sqref="D10"/>
    </sheetView>
  </sheetViews>
  <sheetFormatPr defaultColWidth="9.109375" defaultRowHeight="12.6" x14ac:dyDescent="0.25"/>
  <cols>
    <col min="1" max="1" width="6.5546875" style="24" customWidth="1"/>
    <col min="2" max="2" width="62.33203125" style="24" customWidth="1"/>
    <col min="3" max="3" width="10" style="24" customWidth="1"/>
    <col min="4" max="4" width="11.5546875" style="24" customWidth="1"/>
    <col min="5" max="5" width="10.5546875" style="24" customWidth="1"/>
    <col min="6" max="6" width="12" style="24" customWidth="1"/>
    <col min="7" max="9" width="12.44140625" style="24" customWidth="1"/>
    <col min="10" max="13" width="9.109375" style="24"/>
    <col min="14" max="14" width="12" style="24" customWidth="1"/>
    <col min="15" max="15" width="9.109375" style="24"/>
    <col min="16" max="16" width="9.44140625" style="24" bestFit="1" customWidth="1"/>
    <col min="17" max="16384" width="9.109375" style="24"/>
  </cols>
  <sheetData>
    <row r="1" spans="1:9" s="15" customFormat="1" ht="22.5" customHeight="1" x14ac:dyDescent="0.3">
      <c r="A1" s="132" t="s">
        <v>53</v>
      </c>
      <c r="B1" s="132"/>
      <c r="C1" s="132"/>
      <c r="D1" s="132"/>
      <c r="E1" s="132"/>
      <c r="F1" s="132"/>
      <c r="G1" s="132"/>
      <c r="H1" s="132"/>
      <c r="I1" s="132"/>
    </row>
    <row r="2" spans="1:9" ht="19.5" customHeight="1" x14ac:dyDescent="0.25">
      <c r="A2" s="171" t="s">
        <v>30</v>
      </c>
      <c r="B2" s="171" t="s">
        <v>7</v>
      </c>
      <c r="C2" s="171" t="s">
        <v>32</v>
      </c>
      <c r="D2" s="174" t="s">
        <v>79</v>
      </c>
      <c r="E2" s="175"/>
      <c r="F2" s="175"/>
      <c r="G2" s="175"/>
      <c r="H2" s="175"/>
      <c r="I2" s="176"/>
    </row>
    <row r="3" spans="1:9" ht="21" customHeight="1" x14ac:dyDescent="0.25">
      <c r="A3" s="172"/>
      <c r="B3" s="172"/>
      <c r="C3" s="172"/>
      <c r="D3" s="177" t="s">
        <v>24</v>
      </c>
      <c r="E3" s="178"/>
      <c r="F3" s="179"/>
      <c r="G3" s="177" t="s">
        <v>11</v>
      </c>
      <c r="H3" s="178"/>
      <c r="I3" s="179"/>
    </row>
    <row r="4" spans="1:9" ht="18.75" customHeight="1" x14ac:dyDescent="0.25">
      <c r="A4" s="173"/>
      <c r="B4" s="173"/>
      <c r="C4" s="173"/>
      <c r="D4" s="38" t="s">
        <v>54</v>
      </c>
      <c r="E4" s="38" t="s">
        <v>55</v>
      </c>
      <c r="F4" s="38" t="s">
        <v>56</v>
      </c>
      <c r="G4" s="38" t="s">
        <v>54</v>
      </c>
      <c r="H4" s="38" t="s">
        <v>55</v>
      </c>
      <c r="I4" s="38" t="s">
        <v>56</v>
      </c>
    </row>
    <row r="5" spans="1:9" ht="13.2" x14ac:dyDescent="0.25">
      <c r="A5" s="28">
        <v>1</v>
      </c>
      <c r="B5" s="38">
        <v>2</v>
      </c>
      <c r="C5" s="38">
        <v>3</v>
      </c>
      <c r="D5" s="28">
        <f t="shared" ref="D5:I5" si="0">C5+1</f>
        <v>4</v>
      </c>
      <c r="E5" s="28">
        <f t="shared" si="0"/>
        <v>5</v>
      </c>
      <c r="F5" s="28">
        <f t="shared" si="0"/>
        <v>6</v>
      </c>
      <c r="G5" s="28">
        <f t="shared" si="0"/>
        <v>7</v>
      </c>
      <c r="H5" s="28">
        <f t="shared" si="0"/>
        <v>8</v>
      </c>
      <c r="I5" s="28">
        <f t="shared" si="0"/>
        <v>9</v>
      </c>
    </row>
    <row r="6" spans="1:9" ht="15.6" x14ac:dyDescent="0.25">
      <c r="A6" s="25" t="s">
        <v>61</v>
      </c>
      <c r="B6" s="163" t="s">
        <v>38</v>
      </c>
      <c r="C6" s="164"/>
      <c r="D6" s="164"/>
      <c r="E6" s="164"/>
      <c r="F6" s="164"/>
      <c r="G6" s="164"/>
      <c r="H6" s="164"/>
      <c r="I6" s="165"/>
    </row>
    <row r="7" spans="1:9" ht="51.75" customHeight="1" x14ac:dyDescent="0.25">
      <c r="A7" s="26" t="s">
        <v>63</v>
      </c>
      <c r="B7" s="31" t="s">
        <v>41</v>
      </c>
      <c r="C7" s="42" t="s">
        <v>9</v>
      </c>
      <c r="D7" s="115">
        <v>100</v>
      </c>
      <c r="E7" s="41">
        <v>100</v>
      </c>
      <c r="F7" s="40">
        <v>100</v>
      </c>
      <c r="G7" s="116">
        <v>100</v>
      </c>
      <c r="H7" s="117">
        <v>100</v>
      </c>
      <c r="I7" s="118">
        <v>100</v>
      </c>
    </row>
    <row r="8" spans="1:9" ht="25.5" customHeight="1" x14ac:dyDescent="0.25">
      <c r="A8" s="35" t="s">
        <v>34</v>
      </c>
      <c r="B8" s="84" t="s">
        <v>68</v>
      </c>
      <c r="C8" s="80" t="s">
        <v>70</v>
      </c>
      <c r="D8" s="85">
        <v>1030.1985099999999</v>
      </c>
      <c r="E8" s="73">
        <v>1030.1985099999999</v>
      </c>
      <c r="F8" s="72">
        <v>1030.1985099999999</v>
      </c>
      <c r="G8" s="86">
        <v>21.487096000000001</v>
      </c>
      <c r="H8" s="87">
        <v>21.487096000000001</v>
      </c>
      <c r="I8" s="88">
        <v>21.487096000000001</v>
      </c>
    </row>
    <row r="9" spans="1:9" ht="33.75" customHeight="1" x14ac:dyDescent="0.25">
      <c r="A9" s="35" t="s">
        <v>35</v>
      </c>
      <c r="B9" s="84" t="s">
        <v>69</v>
      </c>
      <c r="C9" s="80" t="s">
        <v>70</v>
      </c>
      <c r="D9" s="78">
        <v>1030.1985099999999</v>
      </c>
      <c r="E9" s="70">
        <v>1030.1985099999999</v>
      </c>
      <c r="F9" s="57">
        <v>1030.1985099999999</v>
      </c>
      <c r="G9" s="81">
        <v>21.487096000000001</v>
      </c>
      <c r="H9" s="82">
        <v>21.487096000000001</v>
      </c>
      <c r="I9" s="83">
        <v>21.487096000000001</v>
      </c>
    </row>
    <row r="10" spans="1:9" ht="93.6" x14ac:dyDescent="0.25">
      <c r="A10" s="35" t="s">
        <v>64</v>
      </c>
      <c r="B10" s="33" t="s">
        <v>45</v>
      </c>
      <c r="C10" s="43" t="s">
        <v>9</v>
      </c>
      <c r="D10" s="85">
        <f>98/312%</f>
        <v>31.410256410256409</v>
      </c>
      <c r="E10" s="73">
        <f>98/312%</f>
        <v>31.410256410256409</v>
      </c>
      <c r="F10" s="72">
        <f>98/312%</f>
        <v>31.410256410256409</v>
      </c>
      <c r="G10" s="86">
        <f>54/156%</f>
        <v>34.615384615384613</v>
      </c>
      <c r="H10" s="87">
        <f>54/156%</f>
        <v>34.615384615384613</v>
      </c>
      <c r="I10" s="88">
        <f>54/156%</f>
        <v>34.615384615384613</v>
      </c>
    </row>
    <row r="11" spans="1:9" ht="46.8" x14ac:dyDescent="0.25">
      <c r="A11" s="76" t="s">
        <v>36</v>
      </c>
      <c r="B11" s="89" t="s">
        <v>71</v>
      </c>
      <c r="C11" s="34" t="s">
        <v>60</v>
      </c>
      <c r="D11" s="43">
        <v>98</v>
      </c>
      <c r="E11" s="61">
        <v>98</v>
      </c>
      <c r="F11" s="60">
        <v>98</v>
      </c>
      <c r="G11" s="65">
        <v>54</v>
      </c>
      <c r="H11" s="66">
        <v>54</v>
      </c>
      <c r="I11" s="46">
        <v>54</v>
      </c>
    </row>
    <row r="12" spans="1:9" ht="15.6" x14ac:dyDescent="0.25">
      <c r="A12" s="104" t="s">
        <v>62</v>
      </c>
      <c r="B12" s="90" t="s">
        <v>72</v>
      </c>
      <c r="C12" s="44" t="s">
        <v>60</v>
      </c>
      <c r="D12" s="91">
        <v>312</v>
      </c>
      <c r="E12" s="58">
        <v>312</v>
      </c>
      <c r="F12" s="74">
        <v>312</v>
      </c>
      <c r="G12" s="92">
        <v>156</v>
      </c>
      <c r="H12" s="93">
        <v>156</v>
      </c>
      <c r="I12" s="94">
        <v>156</v>
      </c>
    </row>
    <row r="13" spans="1:9" ht="17.25" customHeight="1" x14ac:dyDescent="0.25">
      <c r="A13" s="27" t="s">
        <v>65</v>
      </c>
      <c r="B13" s="166" t="s">
        <v>42</v>
      </c>
      <c r="C13" s="167"/>
      <c r="D13" s="168"/>
      <c r="E13" s="168"/>
      <c r="F13" s="168"/>
      <c r="G13" s="168"/>
      <c r="H13" s="168"/>
      <c r="I13" s="169"/>
    </row>
    <row r="14" spans="1:9" ht="31.2" x14ac:dyDescent="0.25">
      <c r="A14" s="29">
        <v>1</v>
      </c>
      <c r="B14" s="114" t="s">
        <v>43</v>
      </c>
      <c r="C14" s="29" t="s">
        <v>37</v>
      </c>
      <c r="D14" s="63">
        <f>0/16.64</f>
        <v>0</v>
      </c>
      <c r="E14" s="64">
        <f>0/16.64</f>
        <v>0</v>
      </c>
      <c r="F14" s="64">
        <f>0/16.64</f>
        <v>0</v>
      </c>
      <c r="G14" s="68">
        <f>0/1.7</f>
        <v>0</v>
      </c>
      <c r="H14" s="68">
        <f>0/1.7</f>
        <v>0</v>
      </c>
      <c r="I14" s="95">
        <f>0/1.7</f>
        <v>0</v>
      </c>
    </row>
    <row r="15" spans="1:9" ht="17.25" customHeight="1" x14ac:dyDescent="0.25">
      <c r="A15" s="76" t="s">
        <v>34</v>
      </c>
      <c r="B15" s="113" t="s">
        <v>73</v>
      </c>
      <c r="C15" s="98" t="s">
        <v>60</v>
      </c>
      <c r="D15" s="97">
        <v>0</v>
      </c>
      <c r="E15" s="75">
        <v>0</v>
      </c>
      <c r="F15" s="75">
        <v>0</v>
      </c>
      <c r="G15" s="75">
        <v>0</v>
      </c>
      <c r="H15" s="75">
        <v>0</v>
      </c>
      <c r="I15" s="96">
        <v>0</v>
      </c>
    </row>
    <row r="16" spans="1:9" ht="15.6" x14ac:dyDescent="0.25">
      <c r="A16" s="104" t="s">
        <v>35</v>
      </c>
      <c r="B16" s="113" t="s">
        <v>74</v>
      </c>
      <c r="C16" s="77" t="s">
        <v>75</v>
      </c>
      <c r="D16" s="106">
        <v>16.64</v>
      </c>
      <c r="E16" s="105">
        <v>16.64</v>
      </c>
      <c r="F16" s="105">
        <v>16.64</v>
      </c>
      <c r="G16" s="111">
        <v>1.7</v>
      </c>
      <c r="H16" s="111">
        <v>1.7</v>
      </c>
      <c r="I16" s="112">
        <v>1.7</v>
      </c>
    </row>
    <row r="17" spans="1:16" ht="15.75" customHeight="1" x14ac:dyDescent="0.25">
      <c r="A17" s="25" t="s">
        <v>66</v>
      </c>
      <c r="B17" s="166" t="s">
        <v>44</v>
      </c>
      <c r="C17" s="167"/>
      <c r="D17" s="167"/>
      <c r="E17" s="167"/>
      <c r="F17" s="167"/>
      <c r="G17" s="167"/>
      <c r="H17" s="167"/>
      <c r="I17" s="170"/>
    </row>
    <row r="18" spans="1:16" ht="49.5" customHeight="1" x14ac:dyDescent="0.25">
      <c r="A18" s="35" t="s">
        <v>63</v>
      </c>
      <c r="B18" s="33" t="s">
        <v>39</v>
      </c>
      <c r="C18" s="34" t="s">
        <v>47</v>
      </c>
      <c r="D18" s="99">
        <f>285132/1030198.5</f>
        <v>0.27677384504054314</v>
      </c>
      <c r="E18" s="79">
        <f>285132/1030198.5</f>
        <v>0.27677384504054314</v>
      </c>
      <c r="F18" s="100">
        <f>285132/1030198.5</f>
        <v>0.27677384504054314</v>
      </c>
      <c r="G18" s="101" t="s">
        <v>46</v>
      </c>
      <c r="H18" s="102" t="s">
        <v>46</v>
      </c>
      <c r="I18" s="103" t="s">
        <v>46</v>
      </c>
      <c r="O18" s="55"/>
      <c r="P18" s="55"/>
    </row>
    <row r="19" spans="1:16" ht="31.2" x14ac:dyDescent="0.25">
      <c r="A19" s="35" t="s">
        <v>34</v>
      </c>
      <c r="B19" s="33" t="s">
        <v>76</v>
      </c>
      <c r="C19" s="71" t="s">
        <v>80</v>
      </c>
      <c r="D19" s="85">
        <f>285132/1000</f>
        <v>285.13200000000001</v>
      </c>
      <c r="E19" s="73">
        <f>285132/1000</f>
        <v>285.13200000000001</v>
      </c>
      <c r="F19" s="72">
        <f>285132/1000</f>
        <v>285.13200000000001</v>
      </c>
      <c r="G19" s="101" t="s">
        <v>46</v>
      </c>
      <c r="H19" s="102" t="s">
        <v>46</v>
      </c>
      <c r="I19" s="103" t="s">
        <v>46</v>
      </c>
      <c r="O19" s="55"/>
      <c r="P19" s="55"/>
    </row>
    <row r="20" spans="1:16" ht="19.5" customHeight="1" x14ac:dyDescent="0.25">
      <c r="A20" s="32" t="s">
        <v>35</v>
      </c>
      <c r="B20" s="30" t="s">
        <v>77</v>
      </c>
      <c r="C20" s="77" t="s">
        <v>70</v>
      </c>
      <c r="D20" s="59">
        <f>1030198.5/1000</f>
        <v>1030.1985</v>
      </c>
      <c r="E20" s="62">
        <f>1030198.5/1000</f>
        <v>1030.1985</v>
      </c>
      <c r="F20" s="47">
        <f>1030198.5/1000</f>
        <v>1030.1985</v>
      </c>
      <c r="G20" s="67" t="s">
        <v>46</v>
      </c>
      <c r="H20" s="69" t="s">
        <v>46</v>
      </c>
      <c r="I20" s="45" t="s">
        <v>46</v>
      </c>
      <c r="O20" s="55"/>
      <c r="P20" s="56"/>
    </row>
  </sheetData>
  <mergeCells count="10">
    <mergeCell ref="A1:I1"/>
    <mergeCell ref="D2:I2"/>
    <mergeCell ref="D3:F3"/>
    <mergeCell ref="G3:I3"/>
    <mergeCell ref="A2:A4"/>
    <mergeCell ref="B6:I6"/>
    <mergeCell ref="B13:I13"/>
    <mergeCell ref="B17:I17"/>
    <mergeCell ref="B2:B4"/>
    <mergeCell ref="C2:C4"/>
  </mergeCells>
  <phoneticPr fontId="2" type="noConversion"/>
  <printOptions horizontalCentered="1"/>
  <pageMargins left="0.85" right="0.39370078740157483" top="0.39370078740157483" bottom="0.39370078740157483" header="0.51181102362204722" footer="0.51181102362204722"/>
  <pageSetup paperSize="9" scale="6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workbookViewId="0">
      <selection activeCell="G11" sqref="G11"/>
    </sheetView>
  </sheetViews>
  <sheetFormatPr defaultColWidth="9.109375" defaultRowHeight="15.6" x14ac:dyDescent="0.3"/>
  <cols>
    <col min="1" max="1" width="5" style="9" customWidth="1"/>
    <col min="2" max="2" width="27.6640625" style="4" customWidth="1"/>
    <col min="3" max="3" width="13.5546875" style="4" customWidth="1"/>
    <col min="4" max="4" width="10.5546875" style="4" customWidth="1"/>
    <col min="5" max="5" width="13.6640625" style="4" customWidth="1"/>
    <col min="6" max="8" width="14.109375" style="4" customWidth="1"/>
    <col min="9" max="16384" width="9.109375" style="4"/>
  </cols>
  <sheetData>
    <row r="1" spans="1:10" ht="20.25" customHeight="1" x14ac:dyDescent="0.3">
      <c r="A1" s="14" t="s">
        <v>57</v>
      </c>
    </row>
    <row r="2" spans="1:10" s="5" customFormat="1" ht="22.5" customHeight="1" x14ac:dyDescent="0.25">
      <c r="A2" s="138" t="s">
        <v>15</v>
      </c>
      <c r="B2" s="141" t="s">
        <v>10</v>
      </c>
      <c r="C2" s="136" t="s">
        <v>0</v>
      </c>
      <c r="D2" s="136"/>
      <c r="E2" s="136"/>
      <c r="F2" s="136"/>
      <c r="G2" s="136"/>
      <c r="H2" s="136"/>
    </row>
    <row r="3" spans="1:10" s="5" customFormat="1" ht="12.75" customHeight="1" x14ac:dyDescent="0.25">
      <c r="A3" s="139"/>
      <c r="B3" s="142"/>
      <c r="C3" s="136" t="s">
        <v>2</v>
      </c>
      <c r="D3" s="144" t="s">
        <v>12</v>
      </c>
      <c r="E3" s="145"/>
      <c r="F3" s="136" t="s">
        <v>1</v>
      </c>
      <c r="G3" s="136"/>
      <c r="H3" s="136"/>
    </row>
    <row r="4" spans="1:10" s="5" customFormat="1" ht="61.5" customHeight="1" x14ac:dyDescent="0.25">
      <c r="A4" s="140"/>
      <c r="B4" s="143"/>
      <c r="C4" s="136"/>
      <c r="D4" s="48" t="s">
        <v>13</v>
      </c>
      <c r="E4" s="48" t="s">
        <v>14</v>
      </c>
      <c r="F4" s="1" t="s">
        <v>3</v>
      </c>
      <c r="G4" s="1" t="s">
        <v>4</v>
      </c>
      <c r="H4" s="1" t="s">
        <v>5</v>
      </c>
    </row>
    <row r="5" spans="1:10" s="5" customFormat="1" x14ac:dyDescent="0.25">
      <c r="A5" s="8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</row>
    <row r="6" spans="1:10" x14ac:dyDescent="0.3">
      <c r="A6" s="10" t="s">
        <v>16</v>
      </c>
      <c r="B6" s="11" t="s">
        <v>24</v>
      </c>
      <c r="C6" s="12">
        <v>1026347.8</v>
      </c>
      <c r="D6" s="12">
        <v>28075.1</v>
      </c>
      <c r="E6" s="12">
        <f>C6-D6</f>
        <v>998272.70000000007</v>
      </c>
      <c r="F6" s="12">
        <v>879763.7</v>
      </c>
      <c r="G6" s="12">
        <v>45984.2</v>
      </c>
      <c r="H6" s="12">
        <v>72524.800000000003</v>
      </c>
      <c r="I6" s="6"/>
    </row>
    <row r="7" spans="1:10" x14ac:dyDescent="0.3">
      <c r="A7" s="7" t="s">
        <v>20</v>
      </c>
      <c r="B7" s="2" t="s">
        <v>11</v>
      </c>
      <c r="C7" s="3">
        <v>21614.262000000002</v>
      </c>
      <c r="D7" s="3">
        <v>205.19</v>
      </c>
      <c r="E7" s="3">
        <f>C7-D7</f>
        <v>21409.072000000004</v>
      </c>
      <c r="F7" s="3">
        <v>19181.072000000004</v>
      </c>
      <c r="G7" s="3">
        <v>2000</v>
      </c>
      <c r="H7" s="3">
        <v>228</v>
      </c>
      <c r="I7" s="6"/>
      <c r="J7" s="6"/>
    </row>
    <row r="8" spans="1:10" x14ac:dyDescent="0.3">
      <c r="C8" s="13"/>
      <c r="D8" s="13"/>
      <c r="E8" s="13"/>
      <c r="F8" s="13"/>
      <c r="G8" s="13"/>
      <c r="H8" s="13"/>
    </row>
    <row r="12" spans="1:10" x14ac:dyDescent="0.3">
      <c r="E12" s="6"/>
    </row>
  </sheetData>
  <mergeCells count="6">
    <mergeCell ref="A2:A4"/>
    <mergeCell ref="B2:B4"/>
    <mergeCell ref="C2:H2"/>
    <mergeCell ref="C3:C4"/>
    <mergeCell ref="D3:E3"/>
    <mergeCell ref="F3:H3"/>
  </mergeCells>
  <phoneticPr fontId="2" type="noConversion"/>
  <printOptions horizontalCentered="1"/>
  <pageMargins left="1.0629921259842521" right="0.39370078740157483" top="0.47244094488188981" bottom="0.39370078740157483" header="0.51181102362204722" footer="0.51181102362204722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раздел 1</vt:lpstr>
      <vt:lpstr>раздел 2</vt:lpstr>
      <vt:lpstr>раздел 3,4</vt:lpstr>
      <vt:lpstr>раздел 5</vt:lpstr>
      <vt:lpstr>раздел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Петрова Татьяна Геннадьевна</cp:lastModifiedBy>
  <cp:lastPrinted>2017-02-28T04:40:09Z</cp:lastPrinted>
  <dcterms:created xsi:type="dcterms:W3CDTF">1996-10-08T23:32:33Z</dcterms:created>
  <dcterms:modified xsi:type="dcterms:W3CDTF">2018-03-26T06:01:44Z</dcterms:modified>
</cp:coreProperties>
</file>