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4B3FA043-761D-4FE7-A11B-7CD6D10F1B4D}" xr6:coauthVersionLast="47" xr6:coauthVersionMax="47" xr10:uidLastSave="{00000000-0000-0000-0000-000000000000}"/>
  <bookViews>
    <workbookView xWindow="105" yWindow="60" windowWidth="14550" windowHeight="15435" tabRatio="830" xr2:uid="{00000000-000D-0000-FFFF-FFFF00000000}"/>
  </bookViews>
  <sheets>
    <sheet name="раздел 1" sheetId="28" r:id="rId1"/>
    <sheet name="раздел 2" sheetId="29" r:id="rId2"/>
    <sheet name="раздел 3" sheetId="30" r:id="rId3"/>
    <sheet name="раздел 4" sheetId="31" r:id="rId4"/>
    <sheet name="раздел 5" sheetId="27" r:id="rId5"/>
  </sheets>
  <definedNames>
    <definedName name="_xlnm.Print_Titles" localSheetId="4">'раздел 5'!$2:$6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7" l="1"/>
  <c r="E22" i="27"/>
  <c r="G27" i="29"/>
  <c r="F27" i="29"/>
  <c r="E27" i="29"/>
  <c r="F13" i="29"/>
  <c r="E13" i="29"/>
  <c r="G13" i="29" s="1"/>
  <c r="G12" i="29" s="1"/>
  <c r="F12" i="29"/>
  <c r="G9" i="29"/>
  <c r="F9" i="29"/>
  <c r="E9" i="29"/>
  <c r="G10" i="29"/>
  <c r="G23" i="29"/>
  <c r="G22" i="29"/>
  <c r="G21" i="29"/>
  <c r="F19" i="29"/>
  <c r="E19" i="29"/>
  <c r="E18" i="29"/>
  <c r="G15" i="29"/>
  <c r="G18" i="29" s="1"/>
  <c r="F15" i="29"/>
  <c r="F18" i="29" s="1"/>
  <c r="E15" i="29"/>
  <c r="G16" i="29"/>
  <c r="G19" i="29"/>
  <c r="G28" i="29"/>
  <c r="F7" i="29"/>
  <c r="G7" i="29" s="1"/>
  <c r="E7" i="29"/>
  <c r="E12" i="29" l="1"/>
  <c r="F24" i="27" l="1"/>
  <c r="F23" i="27"/>
  <c r="F22" i="27"/>
  <c r="F21" i="27"/>
  <c r="F20" i="27"/>
  <c r="F19" i="27"/>
  <c r="F17" i="27"/>
  <c r="F16" i="27"/>
  <c r="F15" i="27"/>
  <c r="F13" i="27"/>
  <c r="F12" i="27"/>
  <c r="F11" i="27"/>
  <c r="F10" i="27"/>
  <c r="F9" i="27"/>
  <c r="F8" i="27"/>
</calcChain>
</file>

<file path=xl/sharedStrings.xml><?xml version="1.0" encoding="utf-8"?>
<sst xmlns="http://schemas.openxmlformats.org/spreadsheetml/2006/main" count="223" uniqueCount="136">
  <si>
    <t>Наименование показателя</t>
  </si>
  <si>
    <t>тыс. руб.</t>
  </si>
  <si>
    <t>%</t>
  </si>
  <si>
    <t>1.</t>
  </si>
  <si>
    <t>2.</t>
  </si>
  <si>
    <t>3.</t>
  </si>
  <si>
    <t>4.</t>
  </si>
  <si>
    <t>№              п/п</t>
  </si>
  <si>
    <t>Единица измерения</t>
  </si>
  <si>
    <t>Величина показателя</t>
  </si>
  <si>
    <t>1.1</t>
  </si>
  <si>
    <t>1.2</t>
  </si>
  <si>
    <t>2.1</t>
  </si>
  <si>
    <t>ед./км</t>
  </si>
  <si>
    <t>ед.</t>
  </si>
  <si>
    <t>2</t>
  </si>
  <si>
    <t>2.2</t>
  </si>
  <si>
    <t>км</t>
  </si>
  <si>
    <t>кВт.ч/куб.м</t>
  </si>
  <si>
    <t>I</t>
  </si>
  <si>
    <t>II</t>
  </si>
  <si>
    <t>III</t>
  </si>
  <si>
    <t>Значение показателя</t>
  </si>
  <si>
    <t>тыс.куб.м</t>
  </si>
  <si>
    <t>тыс.кВт.ч</t>
  </si>
  <si>
    <t xml:space="preserve">Наименование показателей   </t>
  </si>
  <si>
    <t>Единицы измерения</t>
  </si>
  <si>
    <t>Показатели производственной деятельности</t>
  </si>
  <si>
    <t>куб.м</t>
  </si>
  <si>
    <t>№    п/п</t>
  </si>
  <si>
    <t>Раздел 4. Объем финансовых потребностей, необходимых для реализации производственной программы</t>
  </si>
  <si>
    <t>1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</si>
  <si>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</t>
  </si>
  <si>
    <t>объем сточных вод, не подвергшихся очистке</t>
  </si>
  <si>
    <t>общий объем сточных вод, сбрасываемых в централизованные общесплавные или бытовые системы водоотведения</t>
  </si>
  <si>
    <t xml:space="preserve">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</t>
  </si>
  <si>
    <t>количество проб сточных вод, не соответствующих установленным нормативам допустимых сбросов, лимитам на сбросы</t>
  </si>
  <si>
    <t>общее количество проб сточных вод</t>
  </si>
  <si>
    <t>Показатели качества очистки сточных вод</t>
  </si>
  <si>
    <t>Показатели надежности и бесперебойности водоотведения</t>
  </si>
  <si>
    <t>количество аварий и засоров на канализационных сетях</t>
  </si>
  <si>
    <t>протяженность канализационных сетей</t>
  </si>
  <si>
    <t>Показатели эффективности использования ресурсов</t>
  </si>
  <si>
    <t>удельный расход электрической энергии, потребляемой в технологическом процессе очистки сточных вод, на единицу объема очищаемых сточных вод</t>
  </si>
  <si>
    <t>общее количество электрической энергии, потребляемой в технологическом процессе очистки сточных вод</t>
  </si>
  <si>
    <t>общий объем сточных вод, подвергающихся очистке</t>
  </si>
  <si>
    <t>удельный расход электрической энергии, потребляемой в технологическом процессе транспортировки сточных вод, на единицу объема транспортируемых сточных вод</t>
  </si>
  <si>
    <t>общее количество электрической энергии, потребляемой в технологическом процессе транспортировки сточных вод</t>
  </si>
  <si>
    <t>общий объем транспортируемых сточных вод</t>
  </si>
  <si>
    <t>показатель надежности и бесперебойности централизованной системы водоотведения</t>
  </si>
  <si>
    <t>ОТЧЕТ ОБ ИСПОЛНЕНИИ ПРОИЗВОДСТВЕННОЙ ПРОГРАММЫ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</si>
  <si>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</si>
  <si>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</si>
  <si>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</si>
  <si>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</si>
  <si>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</si>
  <si>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</si>
  <si>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689000, Чукотский автономный округ, г. Анадырь, ул. Отке, 4</t>
  </si>
  <si>
    <t>(ФИО, подпись)</t>
  </si>
  <si>
    <t>689000, Чукотский автономный округ, Анадырский район, г.Анадырь, ул.Отке, д.34б, кв.27</t>
  </si>
  <si>
    <t>ООО «ЧукотТранс»</t>
  </si>
  <si>
    <t>Раздел 2. Баланс водоотведения</t>
  </si>
  <si>
    <t>план</t>
  </si>
  <si>
    <t>факт</t>
  </si>
  <si>
    <t>год</t>
  </si>
  <si>
    <t>1 полугодие</t>
  </si>
  <si>
    <t>2 полугодие</t>
  </si>
  <si>
    <t>Прием сточных вод</t>
  </si>
  <si>
    <t>1.1.</t>
  </si>
  <si>
    <t>Объем сточных вод, принятых у потребителей - всего, в том числе:</t>
  </si>
  <si>
    <t>1.1.1</t>
  </si>
  <si>
    <t>в пределах норматива по объему</t>
  </si>
  <si>
    <t>1.1.2</t>
  </si>
  <si>
    <t>сверх норматива по объему</t>
  </si>
  <si>
    <t>1.2.</t>
  </si>
  <si>
    <t>По категориям сточных вод:</t>
  </si>
  <si>
    <t>1.2.1</t>
  </si>
  <si>
    <t>жидких бытовых отходов</t>
  </si>
  <si>
    <t>1.2.2</t>
  </si>
  <si>
    <t>поверхностных сточных вод</t>
  </si>
  <si>
    <t>1.3.</t>
  </si>
  <si>
    <t>По категориям потребителей - всего, в том числе:</t>
  </si>
  <si>
    <t>1.3.1</t>
  </si>
  <si>
    <t>от собственных производств</t>
  </si>
  <si>
    <t>1.3.2</t>
  </si>
  <si>
    <t>неучтенный приток сточных вод</t>
  </si>
  <si>
    <t>1.3.3</t>
  </si>
  <si>
    <t>от потребителей, всего, в том числе:</t>
  </si>
  <si>
    <t>1.3.3.1</t>
  </si>
  <si>
    <t xml:space="preserve">  населения</t>
  </si>
  <si>
    <t xml:space="preserve">        городского</t>
  </si>
  <si>
    <t xml:space="preserve">        сельского</t>
  </si>
  <si>
    <t>1.3.3.2</t>
  </si>
  <si>
    <t xml:space="preserve">  бюджетных организаций</t>
  </si>
  <si>
    <t>1.3.3.3</t>
  </si>
  <si>
    <t xml:space="preserve">  прочих потребителей</t>
  </si>
  <si>
    <t>Объем транспортируемых сточных вод</t>
  </si>
  <si>
    <t>на собственные очистные сооружения</t>
  </si>
  <si>
    <t>другим организациям</t>
  </si>
  <si>
    <t>Объем сточных вод, поступивших на очистные сооружения</t>
  </si>
  <si>
    <t>3.1</t>
  </si>
  <si>
    <t>объем сточных вод, прошедших очистку</t>
  </si>
  <si>
    <t>3.2</t>
  </si>
  <si>
    <t>сбросы сточных вод в пределах нормативов и лимитов</t>
  </si>
  <si>
    <t>Объем обезвоженного осадка сточных вод</t>
  </si>
  <si>
    <t>5.</t>
  </si>
  <si>
    <t>Сброшенные воды без очистки</t>
  </si>
  <si>
    <t>№           п/п</t>
  </si>
  <si>
    <t xml:space="preserve">ПЛАН </t>
  </si>
  <si>
    <t>ФАКТ</t>
  </si>
  <si>
    <t>Отклонение 
(- не использовано, + перерасход)</t>
  </si>
  <si>
    <t>Причины отклонения</t>
  </si>
  <si>
    <t>Наименование мероприятий</t>
  </si>
  <si>
    <t>Срок реализации мероприятия, лет</t>
  </si>
  <si>
    <t>Финансовые потребности на реализацию мероприятия, тыс.руб.</t>
  </si>
  <si>
    <t>Средства на реализацию мероприятия, тыс.руб.</t>
  </si>
  <si>
    <t>Итого:</t>
  </si>
  <si>
    <t>* План мероприятий по ремонту объектов централизованных систем водоотведения организацией не представлен</t>
  </si>
  <si>
    <t>3.2. Мероприятия, направленные на улучшение качества очистки сточных вод*</t>
  </si>
  <si>
    <t>* План мероприятий, направленных на улучшение качества очистки сточных вод, организацией не представлен</t>
  </si>
  <si>
    <t>3.3. Мероприятия по энергосбережению и повышению энергетической эффективности*</t>
  </si>
  <si>
    <t>* План мероприятий по энергосбережению и повышению энергетической эффективности, организацией не представлен</t>
  </si>
  <si>
    <t>ПЛАН</t>
  </si>
  <si>
    <t>Объем финансовых потребностей</t>
  </si>
  <si>
    <t xml:space="preserve">Отклонение </t>
  </si>
  <si>
    <t>Раздел 5. Показатели надежности, качества, энергетической эффективности объектов централизованной системы водоотведения</t>
  </si>
  <si>
    <t>(должность)</t>
  </si>
  <si>
    <t xml:space="preserve">Директор ООО "ЧукотТранс" </t>
  </si>
  <si>
    <r>
      <t xml:space="preserve">_______________________  </t>
    </r>
    <r>
      <rPr>
        <sz val="12"/>
        <color indexed="8"/>
        <rFont val="Times New Roman"/>
        <family val="1"/>
        <charset val="204"/>
      </rPr>
      <t xml:space="preserve">         </t>
    </r>
    <r>
      <rPr>
        <u/>
        <sz val="12"/>
        <color indexed="8"/>
        <rFont val="Times New Roman"/>
        <family val="1"/>
        <charset val="204"/>
      </rPr>
      <t xml:space="preserve">Головатенко В.В. </t>
    </r>
  </si>
  <si>
    <t>сельское поселение Усть-Белая</t>
  </si>
  <si>
    <t>Сельское поселение Усть-Белая</t>
  </si>
  <si>
    <t>Раздел 3. Перечень мероприятий по ремонту объектов централизованной системы водоотведения, мероприятий, направленных на улучшение качества очистки сточных вод, мероприятий по энергосбережению и повышению энергетической эффективности</t>
  </si>
  <si>
    <t>3.1. Мероприятия по ремонту объектов централизованной системы водоотведения*</t>
  </si>
  <si>
    <t>Причины
отклонения</t>
  </si>
  <si>
    <t>в сфере водоотведения за 2024 год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</si>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</sst>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Helv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9" fillId="0" borderId="0"/>
    <xf numFmtId="0" fontId="4" fillId="0" borderId="0"/>
    <xf numFmtId="0" fontId="8" fillId="0" borderId="0"/>
    <xf numFmtId="0" fontId="3" fillId="0" borderId="0"/>
    <xf numFmtId="0" fontId="3" fillId="0" borderId="0"/>
  </cellStyleXfs>
  <cellXfs count="222">
    <xf numFmtId="0" fontId="0" fillId="0" borderId="0" xfId="0"/>
    <xf numFmtId="0" fontId="1" fillId="2" borderId="1" xfId="3" applyFont="1" applyFill="1" applyBorder="1" applyAlignment="1">
      <alignment vertical="center" wrapText="1"/>
    </xf>
    <xf numFmtId="0" fontId="1" fillId="2" borderId="15" xfId="3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wrapText="1"/>
    </xf>
    <xf numFmtId="0" fontId="5" fillId="2" borderId="10" xfId="4" applyFont="1" applyFill="1" applyBorder="1" applyAlignment="1">
      <alignment horizontal="center" vertical="center" wrapText="1"/>
    </xf>
    <xf numFmtId="0" fontId="14" fillId="2" borderId="0" xfId="5" applyFont="1" applyFill="1"/>
    <xf numFmtId="0" fontId="1" fillId="2" borderId="0" xfId="3" applyFont="1" applyFill="1" applyAlignment="1">
      <alignment horizontal="center"/>
    </xf>
    <xf numFmtId="0" fontId="5" fillId="2" borderId="1" xfId="5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 wrapText="1"/>
    </xf>
    <xf numFmtId="0" fontId="5" fillId="2" borderId="0" xfId="5" applyFont="1" applyFill="1"/>
    <xf numFmtId="0" fontId="5" fillId="2" borderId="0" xfId="5" applyFont="1" applyFill="1" applyAlignment="1">
      <alignment horizontal="left" vertical="center" wrapText="1"/>
    </xf>
    <xf numFmtId="0" fontId="1" fillId="2" borderId="0" xfId="3" applyFont="1" applyFill="1" applyAlignment="1">
      <alignment horizontal="left" vertical="center"/>
    </xf>
    <xf numFmtId="0" fontId="6" fillId="2" borderId="0" xfId="5" applyFont="1" applyFill="1"/>
    <xf numFmtId="0" fontId="5" fillId="2" borderId="16" xfId="5" applyFont="1" applyFill="1" applyBorder="1"/>
    <xf numFmtId="0" fontId="15" fillId="2" borderId="0" xfId="5" applyFont="1" applyFill="1" applyAlignment="1">
      <alignment horizontal="center"/>
    </xf>
    <xf numFmtId="0" fontId="5" fillId="2" borderId="0" xfId="5" applyFont="1" applyFill="1" applyAlignment="1">
      <alignment horizontal="left"/>
    </xf>
    <xf numFmtId="0" fontId="5" fillId="2" borderId="0" xfId="5" applyFont="1" applyFill="1" applyAlignment="1">
      <alignment horizontal="center"/>
    </xf>
    <xf numFmtId="0" fontId="1" fillId="2" borderId="0" xfId="3" applyFont="1" applyFill="1" applyAlignment="1">
      <alignment horizontal="left"/>
    </xf>
    <xf numFmtId="0" fontId="6" fillId="2" borderId="0" xfId="5" applyFont="1" applyFill="1" applyAlignment="1">
      <alignment horizontal="left"/>
    </xf>
    <xf numFmtId="0" fontId="11" fillId="2" borderId="16" xfId="0" applyFont="1" applyFill="1" applyBorder="1"/>
    <xf numFmtId="0" fontId="16" fillId="2" borderId="0" xfId="3" applyFont="1" applyFill="1" applyAlignment="1">
      <alignment horizontal="center" vertical="center" wrapText="1"/>
    </xf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 wrapText="1"/>
    </xf>
    <xf numFmtId="164" fontId="16" fillId="2" borderId="14" xfId="0" applyNumberFormat="1" applyFont="1" applyFill="1" applyBorder="1" applyAlignment="1">
      <alignment horizontal="left" vertical="top" wrapText="1"/>
    </xf>
    <xf numFmtId="164" fontId="17" fillId="2" borderId="14" xfId="0" applyNumberFormat="1" applyFont="1" applyFill="1" applyBorder="1" applyAlignment="1">
      <alignment horizontal="center" vertical="top" wrapText="1"/>
    </xf>
    <xf numFmtId="165" fontId="17" fillId="2" borderId="4" xfId="0" applyNumberFormat="1" applyFont="1" applyFill="1" applyBorder="1" applyAlignment="1">
      <alignment horizontal="center" vertical="top" wrapText="1"/>
    </xf>
    <xf numFmtId="165" fontId="17" fillId="2" borderId="20" xfId="0" applyNumberFormat="1" applyFont="1" applyFill="1" applyBorder="1" applyAlignment="1">
      <alignment horizontal="center" vertical="top" wrapText="1"/>
    </xf>
    <xf numFmtId="165" fontId="17" fillId="2" borderId="21" xfId="0" applyNumberFormat="1" applyFont="1" applyFill="1" applyBorder="1" applyAlignment="1">
      <alignment horizontal="center" vertical="top" wrapText="1"/>
    </xf>
    <xf numFmtId="165" fontId="17" fillId="2" borderId="13" xfId="0" applyNumberFormat="1" applyFont="1" applyFill="1" applyBorder="1" applyAlignment="1">
      <alignment horizontal="center" vertical="top" wrapText="1"/>
    </xf>
    <xf numFmtId="164" fontId="17" fillId="2" borderId="14" xfId="0" applyNumberFormat="1" applyFont="1" applyFill="1" applyBorder="1" applyAlignment="1">
      <alignment horizontal="center" vertical="center" wrapText="1"/>
    </xf>
    <xf numFmtId="165" fontId="16" fillId="2" borderId="14" xfId="0" applyNumberFormat="1" applyFont="1" applyFill="1" applyBorder="1" applyAlignment="1">
      <alignment horizontal="center" vertical="center" wrapText="1"/>
    </xf>
    <xf numFmtId="165" fontId="16" fillId="2" borderId="22" xfId="0" applyNumberFormat="1" applyFont="1" applyFill="1" applyBorder="1" applyAlignment="1">
      <alignment horizontal="center" vertical="center" wrapText="1"/>
    </xf>
    <xf numFmtId="165" fontId="16" fillId="2" borderId="23" xfId="0" applyNumberFormat="1" applyFont="1" applyFill="1" applyBorder="1" applyAlignment="1">
      <alignment horizontal="center" vertical="center" wrapText="1"/>
    </xf>
    <xf numFmtId="165" fontId="16" fillId="2" borderId="12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164" fontId="17" fillId="2" borderId="14" xfId="0" applyNumberFormat="1" applyFont="1" applyFill="1" applyBorder="1" applyAlignment="1">
      <alignment horizontal="left" vertical="top" wrapText="1"/>
    </xf>
    <xf numFmtId="165" fontId="17" fillId="2" borderId="14" xfId="0" applyNumberFormat="1" applyFont="1" applyFill="1" applyBorder="1" applyAlignment="1">
      <alignment horizontal="center" vertical="center" wrapText="1"/>
    </xf>
    <xf numFmtId="165" fontId="17" fillId="2" borderId="24" xfId="0" applyNumberFormat="1" applyFont="1" applyFill="1" applyBorder="1" applyAlignment="1">
      <alignment horizontal="center" vertical="center" wrapText="1"/>
    </xf>
    <xf numFmtId="165" fontId="17" fillId="2" borderId="25" xfId="0" applyNumberFormat="1" applyFont="1" applyFill="1" applyBorder="1" applyAlignment="1">
      <alignment horizontal="center" vertical="center" wrapText="1"/>
    </xf>
    <xf numFmtId="165" fontId="17" fillId="2" borderId="13" xfId="0" applyNumberFormat="1" applyFont="1" applyFill="1" applyBorder="1" applyAlignment="1">
      <alignment horizontal="center" vertical="center" wrapText="1"/>
    </xf>
    <xf numFmtId="165" fontId="17" fillId="2" borderId="22" xfId="0" applyNumberFormat="1" applyFont="1" applyFill="1" applyBorder="1" applyAlignment="1">
      <alignment horizontal="center" vertical="center" wrapText="1"/>
    </xf>
    <xf numFmtId="165" fontId="17" fillId="2" borderId="23" xfId="0" applyNumberFormat="1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 wrapText="1"/>
    </xf>
    <xf numFmtId="165" fontId="16" fillId="2" borderId="4" xfId="0" applyNumberFormat="1" applyFont="1" applyFill="1" applyBorder="1" applyAlignment="1">
      <alignment horizontal="center" vertical="center" wrapText="1"/>
    </xf>
    <xf numFmtId="165" fontId="16" fillId="2" borderId="24" xfId="0" applyNumberFormat="1" applyFont="1" applyFill="1" applyBorder="1" applyAlignment="1">
      <alignment horizontal="center" vertical="center" wrapText="1"/>
    </xf>
    <xf numFmtId="165" fontId="16" fillId="2" borderId="25" xfId="0" applyNumberFormat="1" applyFont="1" applyFill="1" applyBorder="1" applyAlignment="1">
      <alignment horizontal="center" vertical="center" wrapText="1"/>
    </xf>
    <xf numFmtId="165" fontId="16" fillId="2" borderId="13" xfId="0" applyNumberFormat="1" applyFont="1" applyFill="1" applyBorder="1" applyAlignment="1">
      <alignment horizontal="center" vertical="center" wrapText="1"/>
    </xf>
    <xf numFmtId="165" fontId="17" fillId="2" borderId="4" xfId="0" applyNumberFormat="1" applyFont="1" applyFill="1" applyBorder="1" applyAlignment="1">
      <alignment horizontal="center" vertical="center" wrapText="1"/>
    </xf>
    <xf numFmtId="164" fontId="18" fillId="2" borderId="14" xfId="0" applyNumberFormat="1" applyFont="1" applyFill="1" applyBorder="1" applyAlignment="1">
      <alignment horizontal="left" vertical="top" wrapText="1"/>
    </xf>
    <xf numFmtId="164" fontId="17" fillId="2" borderId="14" xfId="0" applyNumberFormat="1" applyFont="1" applyFill="1" applyBorder="1" applyAlignment="1">
      <alignment horizontal="left" vertical="center" wrapText="1"/>
    </xf>
    <xf numFmtId="164" fontId="16" fillId="2" borderId="14" xfId="0" applyNumberFormat="1" applyFont="1" applyFill="1" applyBorder="1" applyAlignment="1">
      <alignment horizontal="center" vertical="center" wrapText="1"/>
    </xf>
    <xf numFmtId="164" fontId="16" fillId="2" borderId="11" xfId="0" applyNumberFormat="1" applyFont="1" applyFill="1" applyBorder="1" applyAlignment="1">
      <alignment horizontal="center" vertical="center" wrapText="1"/>
    </xf>
    <xf numFmtId="164" fontId="16" fillId="2" borderId="11" xfId="0" applyNumberFormat="1" applyFont="1" applyFill="1" applyBorder="1" applyAlignment="1">
      <alignment horizontal="left" vertical="center" wrapText="1"/>
    </xf>
    <xf numFmtId="164" fontId="17" fillId="2" borderId="11" xfId="0" applyNumberFormat="1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165" fontId="16" fillId="2" borderId="26" xfId="0" applyNumberFormat="1" applyFont="1" applyFill="1" applyBorder="1" applyAlignment="1">
      <alignment horizontal="center" vertical="center" wrapText="1"/>
    </xf>
    <xf numFmtId="165" fontId="16" fillId="2" borderId="27" xfId="0" applyNumberFormat="1" applyFont="1" applyFill="1" applyBorder="1" applyAlignment="1">
      <alignment horizontal="center" vertical="center" wrapText="1"/>
    </xf>
    <xf numFmtId="165" fontId="16" fillId="2" borderId="28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center"/>
    </xf>
    <xf numFmtId="0" fontId="17" fillId="2" borderId="1" xfId="0" applyFont="1" applyFill="1" applyBorder="1"/>
    <xf numFmtId="165" fontId="17" fillId="2" borderId="1" xfId="0" applyNumberFormat="1" applyFont="1" applyFill="1" applyBorder="1"/>
    <xf numFmtId="165" fontId="2" fillId="2" borderId="1" xfId="3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2" borderId="0" xfId="3" applyFont="1" applyFill="1" applyAlignment="1">
      <alignment horizontal="left" wrapText="1"/>
    </xf>
    <xf numFmtId="0" fontId="1" fillId="2" borderId="0" xfId="3" applyFont="1" applyFill="1"/>
    <xf numFmtId="0" fontId="1" fillId="2" borderId="1" xfId="3" applyFont="1" applyFill="1" applyBorder="1" applyAlignment="1">
      <alignment horizontal="center"/>
    </xf>
    <xf numFmtId="0" fontId="1" fillId="2" borderId="1" xfId="3" applyFont="1" applyFill="1" applyBorder="1" applyAlignment="1">
      <alignment vertical="center"/>
    </xf>
    <xf numFmtId="0" fontId="1" fillId="2" borderId="1" xfId="0" applyFont="1" applyFill="1" applyBorder="1"/>
    <xf numFmtId="0" fontId="1" fillId="2" borderId="15" xfId="0" applyFont="1" applyFill="1" applyBorder="1" applyAlignment="1">
      <alignment horizontal="center"/>
    </xf>
    <xf numFmtId="165" fontId="1" fillId="2" borderId="1" xfId="3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shrinkToFit="1"/>
    </xf>
    <xf numFmtId="0" fontId="1" fillId="2" borderId="0" xfId="0" applyFont="1" applyFill="1" applyAlignment="1">
      <alignment horizontal="center"/>
    </xf>
    <xf numFmtId="4" fontId="17" fillId="2" borderId="0" xfId="0" applyNumberFormat="1" applyFont="1" applyFill="1"/>
    <xf numFmtId="0" fontId="17" fillId="2" borderId="0" xfId="0" applyFont="1" applyFill="1" applyAlignment="1">
      <alignment vertical="center"/>
    </xf>
    <xf numFmtId="0" fontId="1" fillId="2" borderId="3" xfId="3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/>
    <xf numFmtId="0" fontId="6" fillId="2" borderId="17" xfId="0" applyFont="1" applyFill="1" applyBorder="1"/>
    <xf numFmtId="0" fontId="10" fillId="2" borderId="0" xfId="0" applyFont="1" applyFill="1"/>
    <xf numFmtId="0" fontId="10" fillId="2" borderId="18" xfId="0" applyFont="1" applyFill="1" applyBorder="1"/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center" vertical="center" wrapText="1"/>
    </xf>
    <xf numFmtId="164" fontId="5" fillId="2" borderId="40" xfId="2" applyNumberFormat="1" applyFont="1" applyFill="1" applyBorder="1" applyAlignment="1">
      <alignment horizontal="center" wrapText="1"/>
    </xf>
    <xf numFmtId="164" fontId="5" fillId="2" borderId="21" xfId="2" applyNumberFormat="1" applyFont="1" applyFill="1" applyBorder="1" applyAlignment="1">
      <alignment horizont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4" xfId="2" applyFont="1" applyFill="1" applyBorder="1" applyAlignment="1">
      <alignment horizontal="center" wrapText="1"/>
    </xf>
    <xf numFmtId="164" fontId="5" fillId="2" borderId="6" xfId="2" applyNumberFormat="1" applyFont="1" applyFill="1" applyBorder="1" applyAlignment="1">
      <alignment horizontal="center" wrapText="1"/>
    </xf>
    <xf numFmtId="164" fontId="5" fillId="2" borderId="25" xfId="2" applyNumberFormat="1" applyFont="1" applyFill="1" applyBorder="1" applyAlignment="1">
      <alignment horizont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 wrapText="1"/>
    </xf>
    <xf numFmtId="1" fontId="5" fillId="2" borderId="25" xfId="2" applyNumberFormat="1" applyFont="1" applyFill="1" applyBorder="1" applyAlignment="1">
      <alignment horizont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164" fontId="5" fillId="2" borderId="26" xfId="2" applyNumberFormat="1" applyFont="1" applyFill="1" applyBorder="1" applyAlignment="1">
      <alignment horizontal="center" wrapText="1"/>
    </xf>
    <xf numFmtId="164" fontId="5" fillId="2" borderId="41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left" wrapText="1"/>
    </xf>
    <xf numFmtId="0" fontId="5" fillId="2" borderId="14" xfId="4" applyFont="1" applyFill="1" applyBorder="1" applyAlignment="1">
      <alignment horizont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164" fontId="5" fillId="2" borderId="34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/>
    </xf>
    <xf numFmtId="164" fontId="1" fillId="2" borderId="42" xfId="0" applyNumberFormat="1" applyFont="1" applyFill="1" applyBorder="1" applyAlignment="1">
      <alignment horizontal="center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4" xfId="6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/>
    </xf>
    <xf numFmtId="49" fontId="5" fillId="2" borderId="3" xfId="4" applyNumberFormat="1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left" wrapText="1"/>
    </xf>
    <xf numFmtId="0" fontId="5" fillId="2" borderId="10" xfId="4" applyFont="1" applyFill="1" applyBorder="1" applyAlignment="1">
      <alignment horizontal="center" wrapText="1"/>
    </xf>
    <xf numFmtId="164" fontId="5" fillId="2" borderId="33" xfId="0" applyNumberFormat="1" applyFont="1" applyFill="1" applyBorder="1" applyAlignment="1">
      <alignment horizontal="center" vertical="center" wrapText="1"/>
    </xf>
    <xf numFmtId="166" fontId="5" fillId="2" borderId="3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/>
    <xf numFmtId="0" fontId="10" fillId="2" borderId="17" xfId="0" applyFont="1" applyFill="1" applyBorder="1"/>
    <xf numFmtId="0" fontId="5" fillId="2" borderId="5" xfId="4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left" vertical="center" wrapText="1"/>
    </xf>
    <xf numFmtId="166" fontId="5" fillId="2" borderId="37" xfId="0" applyNumberFormat="1" applyFont="1" applyFill="1" applyBorder="1" applyAlignment="1">
      <alignment horizontal="center" vertical="center" wrapText="1"/>
    </xf>
    <xf numFmtId="166" fontId="5" fillId="2" borderId="38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 wrapText="1"/>
    </xf>
    <xf numFmtId="49" fontId="5" fillId="2" borderId="6" xfId="4" applyNumberFormat="1" applyFont="1" applyFill="1" applyBorder="1" applyAlignment="1">
      <alignment horizontal="center" vertical="center" wrapText="1"/>
    </xf>
    <xf numFmtId="0" fontId="5" fillId="2" borderId="4" xfId="6" applyFont="1" applyFill="1" applyBorder="1" applyAlignment="1">
      <alignment horizontal="left" vertical="center" wrapText="1"/>
    </xf>
    <xf numFmtId="0" fontId="5" fillId="2" borderId="4" xfId="4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 vertical="center"/>
    </xf>
    <xf numFmtId="164" fontId="5" fillId="2" borderId="25" xfId="2" applyNumberFormat="1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2" fontId="1" fillId="2" borderId="24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 wrapText="1"/>
    </xf>
    <xf numFmtId="49" fontId="5" fillId="2" borderId="8" xfId="4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4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164" fontId="5" fillId="2" borderId="27" xfId="2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2" borderId="0" xfId="5" applyFont="1" applyFill="1" applyAlignment="1">
      <alignment horizontal="center"/>
    </xf>
    <xf numFmtId="0" fontId="12" fillId="2" borderId="0" xfId="3" applyFont="1" applyFill="1" applyAlignment="1">
      <alignment horizontal="center" wrapText="1"/>
    </xf>
    <xf numFmtId="0" fontId="1" fillId="2" borderId="0" xfId="3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0" fontId="2" fillId="2" borderId="16" xfId="3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1" fillId="2" borderId="19" xfId="3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left"/>
    </xf>
    <xf numFmtId="0" fontId="1" fillId="2" borderId="17" xfId="3" applyFont="1" applyFill="1" applyBorder="1" applyAlignment="1">
      <alignment horizontal="left"/>
    </xf>
    <xf numFmtId="0" fontId="1" fillId="2" borderId="18" xfId="3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39" xfId="3" applyFont="1" applyFill="1" applyBorder="1" applyAlignment="1">
      <alignment horizontal="left" wrapText="1"/>
    </xf>
    <xf numFmtId="0" fontId="1" fillId="2" borderId="0" xfId="3" applyFont="1" applyFill="1" applyAlignment="1">
      <alignment horizontal="left" wrapText="1"/>
    </xf>
    <xf numFmtId="0" fontId="2" fillId="2" borderId="16" xfId="3" applyFont="1" applyFill="1" applyBorder="1" applyAlignment="1">
      <alignment horizontal="left" wrapText="1"/>
    </xf>
    <xf numFmtId="0" fontId="1" fillId="2" borderId="39" xfId="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0" xfId="3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left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center" vertical="center" wrapText="1"/>
    </xf>
    <xf numFmtId="0" fontId="1" fillId="2" borderId="8" xfId="3" applyFont="1" applyFill="1" applyBorder="1" applyAlignment="1">
      <alignment horizontal="center" vertical="center" wrapText="1"/>
    </xf>
    <xf numFmtId="0" fontId="1" fillId="2" borderId="9" xfId="3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0" fontId="2" fillId="2" borderId="17" xfId="3" applyFont="1" applyFill="1" applyBorder="1" applyAlignment="1">
      <alignment horizontal="center" vertical="center" wrapText="1"/>
    </xf>
    <xf numFmtId="0" fontId="2" fillId="2" borderId="18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1" fillId="2" borderId="16" xfId="3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_ООО Тепловая компания (печора)" xfId="3" xr:uid="{00000000-0005-0000-0000-000003000000}"/>
    <cellStyle name="Обычный 5" xfId="4" xr:uid="{00000000-0005-0000-0000-000004000000}"/>
    <cellStyle name="Обычный_PP_PitWater" xfId="5" xr:uid="{00000000-0005-0000-0000-000005000000}"/>
    <cellStyle name="Стиль 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activeCell="B20" sqref="B20"/>
    </sheetView>
  </sheetViews>
  <sheetFormatPr defaultRowHeight="15.75" x14ac:dyDescent="0.25"/>
  <cols>
    <col min="1" max="1" width="51.28515625" style="9" customWidth="1"/>
    <col min="2" max="2" width="61.85546875" style="9" customWidth="1"/>
    <col min="3" max="3" width="7" style="9" customWidth="1"/>
    <col min="4" max="4" width="6.7109375" style="9" customWidth="1"/>
    <col min="5" max="16384" width="9.140625" style="9"/>
  </cols>
  <sheetData>
    <row r="1" spans="1:2" s="5" customFormat="1" ht="18.75" x14ac:dyDescent="0.3">
      <c r="A1" s="168" t="s">
        <v>50</v>
      </c>
      <c r="B1" s="168"/>
    </row>
    <row r="2" spans="1:2" s="5" customFormat="1" ht="18.75" x14ac:dyDescent="0.3">
      <c r="A2" s="169" t="s">
        <v>134</v>
      </c>
      <c r="B2" s="169"/>
    </row>
    <row r="3" spans="1:2" s="5" customFormat="1" ht="18.75" x14ac:dyDescent="0.3">
      <c r="A3" s="170"/>
      <c r="B3" s="171"/>
    </row>
    <row r="4" spans="1:2" s="5" customFormat="1" ht="18.75" x14ac:dyDescent="0.3">
      <c r="A4" s="172" t="s">
        <v>51</v>
      </c>
      <c r="B4" s="172"/>
    </row>
    <row r="5" spans="1:2" x14ac:dyDescent="0.25">
      <c r="A5" s="7" t="s">
        <v>52</v>
      </c>
      <c r="B5" s="8" t="s">
        <v>60</v>
      </c>
    </row>
    <row r="6" spans="1:2" ht="43.5" customHeight="1" x14ac:dyDescent="0.25">
      <c r="A6" s="7" t="s">
        <v>53</v>
      </c>
      <c r="B6" s="8" t="s">
        <v>59</v>
      </c>
    </row>
    <row r="7" spans="1:2" ht="31.5" x14ac:dyDescent="0.25">
      <c r="A7" s="7" t="s">
        <v>54</v>
      </c>
      <c r="B7" s="8" t="s">
        <v>55</v>
      </c>
    </row>
    <row r="8" spans="1:2" ht="31.5" x14ac:dyDescent="0.25">
      <c r="A8" s="7" t="s">
        <v>56</v>
      </c>
      <c r="B8" s="8" t="s">
        <v>57</v>
      </c>
    </row>
    <row r="9" spans="1:2" s="12" customFormat="1" x14ac:dyDescent="0.25">
      <c r="A9" s="10"/>
      <c r="B9" s="11"/>
    </row>
    <row r="12" spans="1:2" x14ac:dyDescent="0.25">
      <c r="A12" s="13" t="s">
        <v>127</v>
      </c>
      <c r="B12" s="14" t="s">
        <v>128</v>
      </c>
    </row>
    <row r="13" spans="1:2" x14ac:dyDescent="0.25">
      <c r="A13" s="15" t="s">
        <v>126</v>
      </c>
      <c r="B13" s="16" t="s">
        <v>58</v>
      </c>
    </row>
    <row r="20" spans="1:3" x14ac:dyDescent="0.25">
      <c r="C20" s="17"/>
    </row>
    <row r="22" spans="1:3" x14ac:dyDescent="0.25">
      <c r="C22" s="18"/>
    </row>
    <row r="25" spans="1:3" s="12" customFormat="1" x14ac:dyDescent="0.25">
      <c r="A25" s="9"/>
      <c r="B25" s="9"/>
      <c r="C25" s="9"/>
    </row>
  </sheetData>
  <mergeCells count="4">
    <mergeCell ref="A1:B1"/>
    <mergeCell ref="A2:B2"/>
    <mergeCell ref="A3:B3"/>
    <mergeCell ref="A4:B4"/>
  </mergeCells>
  <printOptions horizontalCentered="1"/>
  <pageMargins left="1.1811023622047245" right="0.39370078740157483" top="0.39370078740157483" bottom="0.39370078740157483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zoomScaleNormal="100" workbookViewId="0">
      <selection activeCell="I29" sqref="I29"/>
    </sheetView>
  </sheetViews>
  <sheetFormatPr defaultRowHeight="15" x14ac:dyDescent="0.25"/>
  <cols>
    <col min="1" max="1" width="6.85546875" style="21" customWidth="1"/>
    <col min="2" max="2" width="41.42578125" style="21" customWidth="1"/>
    <col min="3" max="3" width="10.5703125" style="21" customWidth="1"/>
    <col min="4" max="4" width="9" style="21" bestFit="1" customWidth="1"/>
    <col min="5" max="6" width="11.5703125" style="21" bestFit="1" customWidth="1"/>
    <col min="7" max="7" width="9" style="21" bestFit="1" customWidth="1"/>
    <col min="8" max="16384" width="9.140625" style="21"/>
  </cols>
  <sheetData>
    <row r="1" spans="1:7" ht="18.75" x14ac:dyDescent="0.3">
      <c r="A1" s="19" t="s">
        <v>61</v>
      </c>
      <c r="B1" s="20"/>
      <c r="C1" s="20"/>
    </row>
    <row r="2" spans="1:7" x14ac:dyDescent="0.25">
      <c r="A2" s="173" t="s">
        <v>29</v>
      </c>
      <c r="B2" s="173" t="s">
        <v>25</v>
      </c>
      <c r="C2" s="173" t="s">
        <v>26</v>
      </c>
      <c r="D2" s="183" t="s">
        <v>27</v>
      </c>
      <c r="E2" s="184"/>
      <c r="F2" s="184"/>
      <c r="G2" s="185"/>
    </row>
    <row r="3" spans="1:7" x14ac:dyDescent="0.25">
      <c r="A3" s="173"/>
      <c r="B3" s="173"/>
      <c r="C3" s="173"/>
      <c r="D3" s="180" t="s">
        <v>129</v>
      </c>
      <c r="E3" s="181"/>
      <c r="F3" s="181"/>
      <c r="G3" s="182"/>
    </row>
    <row r="4" spans="1:7" x14ac:dyDescent="0.25">
      <c r="A4" s="173"/>
      <c r="B4" s="173"/>
      <c r="C4" s="173"/>
      <c r="D4" s="174" t="s">
        <v>135</v>
      </c>
      <c r="E4" s="175"/>
      <c r="F4" s="175"/>
      <c r="G4" s="176"/>
    </row>
    <row r="5" spans="1:7" x14ac:dyDescent="0.25">
      <c r="A5" s="173"/>
      <c r="B5" s="173"/>
      <c r="C5" s="173"/>
      <c r="D5" s="24" t="s">
        <v>62</v>
      </c>
      <c r="E5" s="177" t="s">
        <v>63</v>
      </c>
      <c r="F5" s="178"/>
      <c r="G5" s="179"/>
    </row>
    <row r="6" spans="1:7" x14ac:dyDescent="0.25">
      <c r="A6" s="23"/>
      <c r="B6" s="23"/>
      <c r="C6" s="22"/>
      <c r="D6" s="24" t="s">
        <v>64</v>
      </c>
      <c r="E6" s="24" t="s">
        <v>65</v>
      </c>
      <c r="F6" s="24" t="s">
        <v>66</v>
      </c>
      <c r="G6" s="24" t="s">
        <v>64</v>
      </c>
    </row>
    <row r="7" spans="1:7" x14ac:dyDescent="0.25">
      <c r="A7" s="23">
        <v>1</v>
      </c>
      <c r="B7" s="23">
        <v>2</v>
      </c>
      <c r="C7" s="23">
        <v>3</v>
      </c>
      <c r="D7" s="22">
        <v>4</v>
      </c>
      <c r="E7" s="23">
        <f>D7+1</f>
        <v>5</v>
      </c>
      <c r="F7" s="23">
        <f t="shared" ref="F7:G7" si="0">E7+1</f>
        <v>6</v>
      </c>
      <c r="G7" s="22">
        <f t="shared" si="0"/>
        <v>7</v>
      </c>
    </row>
    <row r="8" spans="1:7" x14ac:dyDescent="0.25">
      <c r="A8" s="25" t="s">
        <v>3</v>
      </c>
      <c r="B8" s="26" t="s">
        <v>67</v>
      </c>
      <c r="C8" s="27"/>
      <c r="D8" s="28"/>
      <c r="E8" s="29"/>
      <c r="F8" s="30"/>
      <c r="G8" s="31"/>
    </row>
    <row r="9" spans="1:7" ht="28.5" x14ac:dyDescent="0.25">
      <c r="A9" s="25" t="s">
        <v>68</v>
      </c>
      <c r="B9" s="26" t="s">
        <v>69</v>
      </c>
      <c r="C9" s="32" t="s">
        <v>28</v>
      </c>
      <c r="D9" s="33">
        <v>32630</v>
      </c>
      <c r="E9" s="34">
        <f>E10+E11</f>
        <v>14918.272000000001</v>
      </c>
      <c r="F9" s="35">
        <f t="shared" ref="F9:G9" si="1">F10+F11</f>
        <v>14322.669000000002</v>
      </c>
      <c r="G9" s="36">
        <f t="shared" si="1"/>
        <v>29240.941000000003</v>
      </c>
    </row>
    <row r="10" spans="1:7" x14ac:dyDescent="0.25">
      <c r="A10" s="37" t="s">
        <v>70</v>
      </c>
      <c r="B10" s="38" t="s">
        <v>71</v>
      </c>
      <c r="C10" s="32" t="s">
        <v>28</v>
      </c>
      <c r="D10" s="39">
        <v>32630</v>
      </c>
      <c r="E10" s="40">
        <v>14918.272000000001</v>
      </c>
      <c r="F10" s="41">
        <v>14322.669000000002</v>
      </c>
      <c r="G10" s="42">
        <f>SUM(E10:F10)</f>
        <v>29240.941000000003</v>
      </c>
    </row>
    <row r="11" spans="1:7" x14ac:dyDescent="0.25">
      <c r="A11" s="37" t="s">
        <v>72</v>
      </c>
      <c r="B11" s="38" t="s">
        <v>73</v>
      </c>
      <c r="C11" s="32" t="s">
        <v>28</v>
      </c>
      <c r="D11" s="39"/>
      <c r="E11" s="43"/>
      <c r="F11" s="44"/>
      <c r="G11" s="45"/>
    </row>
    <row r="12" spans="1:7" x14ac:dyDescent="0.25">
      <c r="A12" s="25" t="s">
        <v>74</v>
      </c>
      <c r="B12" s="26" t="s">
        <v>75</v>
      </c>
      <c r="C12" s="32" t="s">
        <v>28</v>
      </c>
      <c r="D12" s="46">
        <v>32630</v>
      </c>
      <c r="E12" s="47">
        <f t="shared" ref="E12:G12" si="2">E13+E14</f>
        <v>14918.272000000001</v>
      </c>
      <c r="F12" s="48">
        <f>F13+F14</f>
        <v>14322.669000000002</v>
      </c>
      <c r="G12" s="49">
        <f t="shared" si="2"/>
        <v>29240.941000000003</v>
      </c>
    </row>
    <row r="13" spans="1:7" x14ac:dyDescent="0.25">
      <c r="A13" s="37" t="s">
        <v>76</v>
      </c>
      <c r="B13" s="38" t="s">
        <v>77</v>
      </c>
      <c r="C13" s="32" t="s">
        <v>28</v>
      </c>
      <c r="D13" s="50">
        <v>32630</v>
      </c>
      <c r="E13" s="40">
        <f>E9</f>
        <v>14918.272000000001</v>
      </c>
      <c r="F13" s="41">
        <f>F9</f>
        <v>14322.669000000002</v>
      </c>
      <c r="G13" s="42">
        <f>SUM(E13:F13)</f>
        <v>29240.941000000003</v>
      </c>
    </row>
    <row r="14" spans="1:7" x14ac:dyDescent="0.25">
      <c r="A14" s="37" t="s">
        <v>78</v>
      </c>
      <c r="B14" s="38" t="s">
        <v>79</v>
      </c>
      <c r="C14" s="32" t="s">
        <v>28</v>
      </c>
      <c r="D14" s="50"/>
      <c r="E14" s="40"/>
      <c r="F14" s="41"/>
      <c r="G14" s="42"/>
    </row>
    <row r="15" spans="1:7" ht="28.5" x14ac:dyDescent="0.25">
      <c r="A15" s="25" t="s">
        <v>80</v>
      </c>
      <c r="B15" s="26" t="s">
        <v>81</v>
      </c>
      <c r="C15" s="32" t="s">
        <v>28</v>
      </c>
      <c r="D15" s="46">
        <v>32630</v>
      </c>
      <c r="E15" s="47">
        <f>E9</f>
        <v>14918.272000000001</v>
      </c>
      <c r="F15" s="48">
        <f>F9</f>
        <v>14322.669000000002</v>
      </c>
      <c r="G15" s="49">
        <f t="shared" ref="G15" si="3">G9</f>
        <v>29240.941000000003</v>
      </c>
    </row>
    <row r="16" spans="1:7" x14ac:dyDescent="0.25">
      <c r="A16" s="37" t="s">
        <v>82</v>
      </c>
      <c r="B16" s="38" t="s">
        <v>83</v>
      </c>
      <c r="C16" s="32" t="s">
        <v>28</v>
      </c>
      <c r="D16" s="50">
        <v>0</v>
      </c>
      <c r="E16" s="40"/>
      <c r="F16" s="41"/>
      <c r="G16" s="221">
        <f>H16+I16</f>
        <v>0</v>
      </c>
    </row>
    <row r="17" spans="1:7" x14ac:dyDescent="0.25">
      <c r="A17" s="37" t="s">
        <v>84</v>
      </c>
      <c r="B17" s="38" t="s">
        <v>85</v>
      </c>
      <c r="C17" s="32" t="s">
        <v>28</v>
      </c>
      <c r="D17" s="50"/>
      <c r="E17" s="40"/>
      <c r="F17" s="41"/>
      <c r="G17" s="42"/>
    </row>
    <row r="18" spans="1:7" x14ac:dyDescent="0.25">
      <c r="A18" s="37" t="s">
        <v>86</v>
      </c>
      <c r="B18" s="26" t="s">
        <v>87</v>
      </c>
      <c r="C18" s="32" t="s">
        <v>28</v>
      </c>
      <c r="D18" s="46">
        <v>32630</v>
      </c>
      <c r="E18" s="47">
        <f>E15-E16-E17</f>
        <v>14918.272000000001</v>
      </c>
      <c r="F18" s="48">
        <f t="shared" ref="F18:G18" si="4">F15-F16-F17</f>
        <v>14322.669000000002</v>
      </c>
      <c r="G18" s="49">
        <f>G15-G16-G17</f>
        <v>29240.941000000003</v>
      </c>
    </row>
    <row r="19" spans="1:7" x14ac:dyDescent="0.25">
      <c r="A19" s="37" t="s">
        <v>88</v>
      </c>
      <c r="B19" s="38" t="s">
        <v>89</v>
      </c>
      <c r="C19" s="32" t="s">
        <v>28</v>
      </c>
      <c r="D19" s="50">
        <v>0</v>
      </c>
      <c r="E19" s="40">
        <f>E20+E21</f>
        <v>12792.803</v>
      </c>
      <c r="F19" s="41">
        <f>F20+F21</f>
        <v>12924.406000000001</v>
      </c>
      <c r="G19" s="42">
        <f>G20+G21</f>
        <v>25717.209000000003</v>
      </c>
    </row>
    <row r="20" spans="1:7" x14ac:dyDescent="0.25">
      <c r="A20" s="37"/>
      <c r="B20" s="51" t="s">
        <v>90</v>
      </c>
      <c r="C20" s="32" t="s">
        <v>28</v>
      </c>
      <c r="D20" s="50">
        <v>0</v>
      </c>
      <c r="E20" s="40"/>
      <c r="F20" s="41"/>
      <c r="G20" s="42">
        <v>0</v>
      </c>
    </row>
    <row r="21" spans="1:7" x14ac:dyDescent="0.25">
      <c r="A21" s="37"/>
      <c r="B21" s="51" t="s">
        <v>91</v>
      </c>
      <c r="C21" s="32" t="s">
        <v>28</v>
      </c>
      <c r="D21" s="50"/>
      <c r="E21" s="40">
        <v>12792.803</v>
      </c>
      <c r="F21" s="41">
        <v>12924.406000000001</v>
      </c>
      <c r="G21" s="42">
        <f>SUM(E21:F21)</f>
        <v>25717.209000000003</v>
      </c>
    </row>
    <row r="22" spans="1:7" x14ac:dyDescent="0.25">
      <c r="A22" s="37" t="s">
        <v>92</v>
      </c>
      <c r="B22" s="38" t="s">
        <v>93</v>
      </c>
      <c r="C22" s="32" t="s">
        <v>28</v>
      </c>
      <c r="D22" s="50">
        <v>2400</v>
      </c>
      <c r="E22" s="40">
        <v>1978.0630000000001</v>
      </c>
      <c r="F22" s="41">
        <v>1300.857</v>
      </c>
      <c r="G22" s="42">
        <f>SUM(E22:F22)</f>
        <v>3278.92</v>
      </c>
    </row>
    <row r="23" spans="1:7" x14ac:dyDescent="0.25">
      <c r="A23" s="37" t="s">
        <v>94</v>
      </c>
      <c r="B23" s="38" t="s">
        <v>95</v>
      </c>
      <c r="C23" s="32" t="s">
        <v>28</v>
      </c>
      <c r="D23" s="50">
        <v>230</v>
      </c>
      <c r="E23" s="40">
        <v>147.40600000000001</v>
      </c>
      <c r="F23" s="41">
        <v>97.406000000000006</v>
      </c>
      <c r="G23" s="42">
        <f>SUM(E23:F23)</f>
        <v>244.81200000000001</v>
      </c>
    </row>
    <row r="24" spans="1:7" ht="28.5" x14ac:dyDescent="0.25">
      <c r="A24" s="25" t="s">
        <v>4</v>
      </c>
      <c r="B24" s="26" t="s">
        <v>96</v>
      </c>
      <c r="C24" s="32" t="s">
        <v>28</v>
      </c>
      <c r="D24" s="50">
        <v>0</v>
      </c>
      <c r="E24" s="40">
        <v>0</v>
      </c>
      <c r="F24" s="41">
        <v>0</v>
      </c>
      <c r="G24" s="42">
        <v>0</v>
      </c>
    </row>
    <row r="25" spans="1:7" x14ac:dyDescent="0.25">
      <c r="A25" s="32" t="s">
        <v>12</v>
      </c>
      <c r="B25" s="52" t="s">
        <v>97</v>
      </c>
      <c r="C25" s="32" t="s">
        <v>28</v>
      </c>
      <c r="D25" s="50"/>
      <c r="E25" s="40"/>
      <c r="F25" s="41"/>
      <c r="G25" s="42"/>
    </row>
    <row r="26" spans="1:7" x14ac:dyDescent="0.25">
      <c r="A26" s="32" t="s">
        <v>16</v>
      </c>
      <c r="B26" s="38" t="s">
        <v>98</v>
      </c>
      <c r="C26" s="32" t="s">
        <v>28</v>
      </c>
      <c r="D26" s="50"/>
      <c r="E26" s="40"/>
      <c r="F26" s="41"/>
      <c r="G26" s="42"/>
    </row>
    <row r="27" spans="1:7" ht="28.5" x14ac:dyDescent="0.25">
      <c r="A27" s="53" t="s">
        <v>5</v>
      </c>
      <c r="B27" s="26" t="s">
        <v>99</v>
      </c>
      <c r="C27" s="32" t="s">
        <v>28</v>
      </c>
      <c r="D27" s="46">
        <v>0</v>
      </c>
      <c r="E27" s="47">
        <f t="shared" ref="E27:G27" si="5">E28+E29</f>
        <v>14918.272000000001</v>
      </c>
      <c r="F27" s="48">
        <f t="shared" si="5"/>
        <v>14322.669000000002</v>
      </c>
      <c r="G27" s="49">
        <f t="shared" si="5"/>
        <v>29240.941000000003</v>
      </c>
    </row>
    <row r="28" spans="1:7" x14ac:dyDescent="0.25">
      <c r="A28" s="32" t="s">
        <v>100</v>
      </c>
      <c r="B28" s="38" t="s">
        <v>101</v>
      </c>
      <c r="C28" s="32" t="s">
        <v>28</v>
      </c>
      <c r="D28" s="50"/>
      <c r="E28" s="40">
        <v>14918.272000000001</v>
      </c>
      <c r="F28" s="41">
        <v>14322.669000000002</v>
      </c>
      <c r="G28" s="42">
        <f>E28+F28</f>
        <v>29240.941000000003</v>
      </c>
    </row>
    <row r="29" spans="1:7" ht="30" x14ac:dyDescent="0.25">
      <c r="A29" s="32" t="s">
        <v>102</v>
      </c>
      <c r="B29" s="38" t="s">
        <v>103</v>
      </c>
      <c r="C29" s="32" t="s">
        <v>28</v>
      </c>
      <c r="D29" s="50"/>
      <c r="E29" s="40"/>
      <c r="F29" s="41"/>
      <c r="G29" s="42"/>
    </row>
    <row r="30" spans="1:7" ht="28.5" x14ac:dyDescent="0.25">
      <c r="A30" s="53" t="s">
        <v>6</v>
      </c>
      <c r="B30" s="26" t="s">
        <v>104</v>
      </c>
      <c r="C30" s="32" t="s">
        <v>28</v>
      </c>
      <c r="D30" s="50"/>
      <c r="E30" s="40"/>
      <c r="F30" s="41"/>
      <c r="G30" s="42"/>
    </row>
    <row r="31" spans="1:7" x14ac:dyDescent="0.25">
      <c r="A31" s="54" t="s">
        <v>105</v>
      </c>
      <c r="B31" s="55" t="s">
        <v>106</v>
      </c>
      <c r="C31" s="56" t="s">
        <v>28</v>
      </c>
      <c r="D31" s="57">
        <v>32630</v>
      </c>
      <c r="E31" s="58">
        <v>0</v>
      </c>
      <c r="F31" s="59">
        <v>0</v>
      </c>
      <c r="G31" s="60">
        <v>0</v>
      </c>
    </row>
    <row r="35" spans="2:2" ht="18.75" x14ac:dyDescent="0.3">
      <c r="B35" s="61"/>
    </row>
  </sheetData>
  <mergeCells count="7">
    <mergeCell ref="E5:G5"/>
    <mergeCell ref="D4:G4"/>
    <mergeCell ref="D3:G3"/>
    <mergeCell ref="D2:G2"/>
    <mergeCell ref="A2:A5"/>
    <mergeCell ref="B2:B5"/>
    <mergeCell ref="C2:C5"/>
  </mergeCells>
  <pageMargins left="1.1811023622047245" right="0.39370078740157483" top="0.39370078740157483" bottom="0.39370078740157483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"/>
  <sheetViews>
    <sheetView zoomScale="70" zoomScaleNormal="70" workbookViewId="0">
      <selection activeCell="E21" sqref="E21"/>
    </sheetView>
  </sheetViews>
  <sheetFormatPr defaultRowHeight="15" x14ac:dyDescent="0.25"/>
  <cols>
    <col min="1" max="1" width="7" style="21" customWidth="1"/>
    <col min="2" max="2" width="51.42578125" style="21" customWidth="1"/>
    <col min="3" max="3" width="14.28515625" style="21" customWidth="1"/>
    <col min="4" max="4" width="17.85546875" style="21" customWidth="1"/>
    <col min="5" max="5" width="47" style="21" customWidth="1"/>
    <col min="6" max="6" width="14.7109375" style="21" customWidth="1"/>
    <col min="7" max="8" width="15.42578125" style="21" customWidth="1"/>
    <col min="9" max="9" width="51.7109375" style="21" customWidth="1"/>
    <col min="10" max="16384" width="9.140625" style="21"/>
  </cols>
  <sheetData>
    <row r="1" spans="1:9" ht="34.9" customHeight="1" x14ac:dyDescent="0.25">
      <c r="A1" s="186" t="s">
        <v>131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x14ac:dyDescent="0.25">
      <c r="A2" s="187" t="s">
        <v>132</v>
      </c>
      <c r="B2" s="187"/>
      <c r="C2" s="187"/>
      <c r="D2" s="187"/>
      <c r="E2" s="187"/>
      <c r="F2" s="187"/>
      <c r="G2" s="187"/>
      <c r="H2" s="187"/>
      <c r="I2" s="187"/>
    </row>
    <row r="3" spans="1:9" ht="15.75" x14ac:dyDescent="0.25">
      <c r="A3" s="188" t="s">
        <v>107</v>
      </c>
      <c r="B3" s="190" t="s">
        <v>108</v>
      </c>
      <c r="C3" s="191"/>
      <c r="D3" s="191"/>
      <c r="E3" s="190" t="s">
        <v>109</v>
      </c>
      <c r="F3" s="191"/>
      <c r="G3" s="191"/>
      <c r="H3" s="192" t="s">
        <v>110</v>
      </c>
      <c r="I3" s="193" t="s">
        <v>111</v>
      </c>
    </row>
    <row r="4" spans="1:9" ht="92.25" customHeight="1" x14ac:dyDescent="0.25">
      <c r="A4" s="189"/>
      <c r="B4" s="63" t="s">
        <v>112</v>
      </c>
      <c r="C4" s="63" t="s">
        <v>113</v>
      </c>
      <c r="D4" s="63" t="s">
        <v>114</v>
      </c>
      <c r="E4" s="63" t="s">
        <v>112</v>
      </c>
      <c r="F4" s="63" t="s">
        <v>113</v>
      </c>
      <c r="G4" s="63" t="s">
        <v>115</v>
      </c>
      <c r="H4" s="192"/>
      <c r="I4" s="194"/>
    </row>
    <row r="5" spans="1:9" ht="15.75" x14ac:dyDescent="0.2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4">
        <v>7</v>
      </c>
      <c r="H5" s="63">
        <v>8</v>
      </c>
      <c r="I5" s="63">
        <v>9</v>
      </c>
    </row>
    <row r="6" spans="1:9" ht="15.75" x14ac:dyDescent="0.25">
      <c r="A6" s="65" t="s">
        <v>3</v>
      </c>
      <c r="B6" s="1"/>
      <c r="C6" s="65"/>
      <c r="D6" s="66"/>
      <c r="E6" s="1"/>
      <c r="F6" s="2"/>
      <c r="G6" s="62"/>
      <c r="H6" s="67"/>
      <c r="I6" s="67"/>
    </row>
    <row r="7" spans="1:9" ht="15.75" x14ac:dyDescent="0.25">
      <c r="A7" s="65" t="s">
        <v>4</v>
      </c>
      <c r="B7" s="1"/>
      <c r="C7" s="65"/>
      <c r="D7" s="66"/>
      <c r="E7" s="1"/>
      <c r="F7" s="2"/>
      <c r="G7" s="66"/>
      <c r="H7" s="67"/>
      <c r="I7" s="68"/>
    </row>
    <row r="8" spans="1:9" ht="15.75" x14ac:dyDescent="0.25">
      <c r="A8" s="195" t="s">
        <v>116</v>
      </c>
      <c r="B8" s="196"/>
      <c r="C8" s="197"/>
      <c r="D8" s="69">
        <v>0</v>
      </c>
      <c r="E8" s="198" t="s">
        <v>116</v>
      </c>
      <c r="F8" s="199"/>
      <c r="G8" s="70">
        <v>0</v>
      </c>
      <c r="H8" s="67"/>
      <c r="I8" s="67"/>
    </row>
    <row r="9" spans="1:9" ht="24" customHeight="1" x14ac:dyDescent="0.25">
      <c r="A9" s="200" t="s">
        <v>117</v>
      </c>
      <c r="B9" s="200"/>
      <c r="C9" s="200"/>
      <c r="D9" s="200"/>
      <c r="E9" s="200"/>
      <c r="F9" s="200"/>
      <c r="G9" s="201"/>
    </row>
    <row r="10" spans="1:9" ht="15.75" x14ac:dyDescent="0.25">
      <c r="A10" s="72"/>
      <c r="B10" s="6"/>
      <c r="C10" s="72"/>
      <c r="D10" s="72"/>
    </row>
    <row r="11" spans="1:9" ht="15.75" customHeight="1" x14ac:dyDescent="0.25">
      <c r="A11" s="202" t="s">
        <v>118</v>
      </c>
      <c r="B11" s="202"/>
      <c r="C11" s="202"/>
      <c r="D11" s="202"/>
      <c r="E11" s="202"/>
      <c r="F11" s="202"/>
      <c r="G11" s="202"/>
      <c r="H11" s="202"/>
      <c r="I11" s="202"/>
    </row>
    <row r="12" spans="1:9" ht="15.75" x14ac:dyDescent="0.25">
      <c r="A12" s="188" t="s">
        <v>107</v>
      </c>
      <c r="B12" s="190" t="s">
        <v>108</v>
      </c>
      <c r="C12" s="191"/>
      <c r="D12" s="191"/>
      <c r="E12" s="190" t="s">
        <v>109</v>
      </c>
      <c r="F12" s="191"/>
      <c r="G12" s="191"/>
      <c r="H12" s="192" t="s">
        <v>110</v>
      </c>
      <c r="I12" s="193" t="s">
        <v>111</v>
      </c>
    </row>
    <row r="13" spans="1:9" ht="89.25" customHeight="1" x14ac:dyDescent="0.25">
      <c r="A13" s="189"/>
      <c r="B13" s="63" t="s">
        <v>112</v>
      </c>
      <c r="C13" s="63" t="s">
        <v>113</v>
      </c>
      <c r="D13" s="63" t="s">
        <v>114</v>
      </c>
      <c r="E13" s="63" t="s">
        <v>112</v>
      </c>
      <c r="F13" s="63" t="s">
        <v>113</v>
      </c>
      <c r="G13" s="63" t="s">
        <v>115</v>
      </c>
      <c r="H13" s="192"/>
      <c r="I13" s="194"/>
    </row>
    <row r="14" spans="1:9" ht="15.75" x14ac:dyDescent="0.25">
      <c r="A14" s="63">
        <v>1</v>
      </c>
      <c r="B14" s="63">
        <v>2</v>
      </c>
      <c r="C14" s="63">
        <v>3</v>
      </c>
      <c r="D14" s="63">
        <v>4</v>
      </c>
      <c r="E14" s="63">
        <v>5</v>
      </c>
      <c r="F14" s="63">
        <v>6</v>
      </c>
      <c r="G14" s="64">
        <v>7</v>
      </c>
      <c r="H14" s="63">
        <v>8</v>
      </c>
      <c r="I14" s="63">
        <v>9</v>
      </c>
    </row>
    <row r="15" spans="1:9" ht="15.75" x14ac:dyDescent="0.25">
      <c r="A15" s="73" t="s">
        <v>3</v>
      </c>
      <c r="B15" s="74"/>
      <c r="C15" s="73"/>
      <c r="D15" s="66"/>
      <c r="E15" s="75"/>
      <c r="F15" s="75"/>
      <c r="G15" s="76"/>
      <c r="H15" s="67"/>
      <c r="I15" s="67"/>
    </row>
    <row r="16" spans="1:9" ht="15.75" x14ac:dyDescent="0.25">
      <c r="A16" s="195" t="s">
        <v>116</v>
      </c>
      <c r="B16" s="196"/>
      <c r="C16" s="197"/>
      <c r="D16" s="77"/>
      <c r="E16" s="198" t="s">
        <v>116</v>
      </c>
      <c r="F16" s="199"/>
      <c r="G16" s="199"/>
      <c r="H16" s="67"/>
      <c r="I16" s="67"/>
    </row>
    <row r="17" spans="1:9" ht="19.5" customHeight="1" x14ac:dyDescent="0.25">
      <c r="A17" s="203" t="s">
        <v>119</v>
      </c>
      <c r="B17" s="203"/>
      <c r="C17" s="203"/>
      <c r="D17" s="203"/>
      <c r="E17" s="203"/>
      <c r="F17" s="203"/>
      <c r="G17" s="203"/>
    </row>
    <row r="18" spans="1:9" ht="15.75" x14ac:dyDescent="0.25">
      <c r="A18" s="71"/>
      <c r="B18" s="71"/>
      <c r="C18" s="71"/>
      <c r="D18" s="71"/>
    </row>
    <row r="19" spans="1:9" ht="20.25" customHeight="1" x14ac:dyDescent="0.25">
      <c r="A19" s="202" t="s">
        <v>120</v>
      </c>
      <c r="B19" s="202"/>
      <c r="C19" s="202"/>
      <c r="D19" s="202"/>
      <c r="E19" s="202"/>
      <c r="F19" s="202"/>
      <c r="G19" s="202"/>
      <c r="H19" s="202"/>
      <c r="I19" s="202"/>
    </row>
    <row r="20" spans="1:9" ht="15.75" x14ac:dyDescent="0.25">
      <c r="A20" s="188" t="s">
        <v>107</v>
      </c>
      <c r="B20" s="190" t="s">
        <v>108</v>
      </c>
      <c r="C20" s="191"/>
      <c r="D20" s="191"/>
      <c r="E20" s="204" t="s">
        <v>109</v>
      </c>
      <c r="F20" s="204"/>
      <c r="G20" s="204"/>
      <c r="H20" s="192" t="s">
        <v>110</v>
      </c>
      <c r="I20" s="193" t="s">
        <v>111</v>
      </c>
    </row>
    <row r="21" spans="1:9" ht="84" customHeight="1" x14ac:dyDescent="0.25">
      <c r="A21" s="189"/>
      <c r="B21" s="63" t="s">
        <v>112</v>
      </c>
      <c r="C21" s="63" t="s">
        <v>113</v>
      </c>
      <c r="D21" s="63" t="s">
        <v>114</v>
      </c>
      <c r="E21" s="63" t="s">
        <v>112</v>
      </c>
      <c r="F21" s="63" t="s">
        <v>113</v>
      </c>
      <c r="G21" s="63" t="s">
        <v>115</v>
      </c>
      <c r="H21" s="192"/>
      <c r="I21" s="194"/>
    </row>
    <row r="22" spans="1:9" ht="15.75" x14ac:dyDescent="0.25">
      <c r="A22" s="63">
        <v>1</v>
      </c>
      <c r="B22" s="63">
        <v>2</v>
      </c>
      <c r="C22" s="63">
        <v>3</v>
      </c>
      <c r="D22" s="63">
        <v>4</v>
      </c>
      <c r="E22" s="63">
        <v>5</v>
      </c>
      <c r="F22" s="63">
        <v>6</v>
      </c>
      <c r="G22" s="64">
        <v>7</v>
      </c>
      <c r="H22" s="63">
        <v>8</v>
      </c>
      <c r="I22" s="63">
        <v>9</v>
      </c>
    </row>
    <row r="23" spans="1:9" ht="15.75" x14ac:dyDescent="0.25">
      <c r="A23" s="73" t="s">
        <v>3</v>
      </c>
      <c r="B23" s="74"/>
      <c r="C23" s="73"/>
      <c r="D23" s="66"/>
      <c r="E23" s="75"/>
      <c r="F23" s="75"/>
      <c r="G23" s="76"/>
      <c r="H23" s="67"/>
      <c r="I23" s="67"/>
    </row>
    <row r="24" spans="1:9" ht="15.75" customHeight="1" x14ac:dyDescent="0.25">
      <c r="A24" s="195" t="s">
        <v>116</v>
      </c>
      <c r="B24" s="196"/>
      <c r="C24" s="197"/>
      <c r="D24" s="77"/>
      <c r="E24" s="198" t="s">
        <v>116</v>
      </c>
      <c r="F24" s="199"/>
      <c r="G24" s="199"/>
      <c r="H24" s="67"/>
      <c r="I24" s="67"/>
    </row>
    <row r="25" spans="1:9" ht="19.5" customHeight="1" x14ac:dyDescent="0.25">
      <c r="A25" s="200" t="s">
        <v>121</v>
      </c>
      <c r="B25" s="200"/>
      <c r="C25" s="200"/>
      <c r="D25" s="200"/>
      <c r="E25" s="200"/>
      <c r="F25" s="200"/>
      <c r="G25" s="200"/>
    </row>
    <row r="26" spans="1:9" ht="15.75" x14ac:dyDescent="0.25">
      <c r="A26" s="78"/>
      <c r="B26" s="79"/>
      <c r="C26" s="80"/>
      <c r="D26" s="80"/>
    </row>
    <row r="29" spans="1:9" x14ac:dyDescent="0.25">
      <c r="G29" s="81"/>
    </row>
  </sheetData>
  <mergeCells count="28">
    <mergeCell ref="A24:C24"/>
    <mergeCell ref="E24:G24"/>
    <mergeCell ref="A25:G25"/>
    <mergeCell ref="A16:C16"/>
    <mergeCell ref="E16:G16"/>
    <mergeCell ref="A17:G17"/>
    <mergeCell ref="A19:I19"/>
    <mergeCell ref="A20:A21"/>
    <mergeCell ref="B20:D20"/>
    <mergeCell ref="E20:G20"/>
    <mergeCell ref="H20:H21"/>
    <mergeCell ref="I20:I21"/>
    <mergeCell ref="A8:C8"/>
    <mergeCell ref="E8:F8"/>
    <mergeCell ref="A9:G9"/>
    <mergeCell ref="A11:I11"/>
    <mergeCell ref="A12:A13"/>
    <mergeCell ref="B12:D12"/>
    <mergeCell ref="E12:G12"/>
    <mergeCell ref="H12:H13"/>
    <mergeCell ref="I12:I13"/>
    <mergeCell ref="A1:I1"/>
    <mergeCell ref="A2:I2"/>
    <mergeCell ref="A3:A4"/>
    <mergeCell ref="B3:D3"/>
    <mergeCell ref="E3:G3"/>
    <mergeCell ref="H3:H4"/>
    <mergeCell ref="I3:I4"/>
  </mergeCells>
  <pageMargins left="0.39370078740157483" right="0.39370078740157483" top="1.1811023622047245" bottom="0.39370078740157483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"/>
  <sheetViews>
    <sheetView zoomScaleNormal="100" workbookViewId="0">
      <selection activeCell="D12" sqref="D12"/>
    </sheetView>
  </sheetViews>
  <sheetFormatPr defaultRowHeight="15" x14ac:dyDescent="0.25"/>
  <cols>
    <col min="1" max="1" width="7" style="21" customWidth="1"/>
    <col min="2" max="2" width="22.28515625" style="21" customWidth="1"/>
    <col min="3" max="3" width="12" style="21" customWidth="1"/>
    <col min="4" max="4" width="17.140625" style="21" customWidth="1"/>
    <col min="5" max="5" width="22.7109375" style="21" customWidth="1"/>
    <col min="6" max="7" width="17" style="21" customWidth="1"/>
    <col min="8" max="16384" width="9.140625" style="21"/>
  </cols>
  <sheetData>
    <row r="1" spans="1:8" s="82" customFormat="1" ht="15.75" x14ac:dyDescent="0.25">
      <c r="A1" s="172" t="s">
        <v>30</v>
      </c>
      <c r="B1" s="172"/>
      <c r="C1" s="172"/>
      <c r="D1" s="207"/>
      <c r="E1" s="207"/>
      <c r="F1" s="207"/>
      <c r="H1" s="21"/>
    </row>
    <row r="2" spans="1:8" s="82" customFormat="1" ht="15.75" x14ac:dyDescent="0.25">
      <c r="A2" s="208" t="s">
        <v>7</v>
      </c>
      <c r="B2" s="212" t="s">
        <v>122</v>
      </c>
      <c r="C2" s="213"/>
      <c r="D2" s="214"/>
      <c r="E2" s="212" t="s">
        <v>109</v>
      </c>
      <c r="F2" s="213"/>
      <c r="G2" s="214"/>
      <c r="H2" s="21"/>
    </row>
    <row r="3" spans="1:8" ht="31.5" x14ac:dyDescent="0.25">
      <c r="A3" s="209"/>
      <c r="B3" s="211" t="s">
        <v>0</v>
      </c>
      <c r="C3" s="211" t="s">
        <v>8</v>
      </c>
      <c r="D3" s="64" t="s">
        <v>9</v>
      </c>
      <c r="E3" s="205" t="s">
        <v>0</v>
      </c>
      <c r="F3" s="205" t="s">
        <v>8</v>
      </c>
      <c r="G3" s="83" t="s">
        <v>9</v>
      </c>
    </row>
    <row r="4" spans="1:8" ht="15.75" x14ac:dyDescent="0.25">
      <c r="A4" s="210"/>
      <c r="B4" s="206"/>
      <c r="C4" s="206"/>
      <c r="D4" s="63" t="s">
        <v>135</v>
      </c>
      <c r="E4" s="206"/>
      <c r="F4" s="206"/>
      <c r="G4" s="63" t="s">
        <v>135</v>
      </c>
    </row>
    <row r="5" spans="1:8" ht="15.75" x14ac:dyDescent="0.2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</row>
    <row r="6" spans="1:8" ht="31.5" x14ac:dyDescent="0.25">
      <c r="A6" s="84" t="s">
        <v>3</v>
      </c>
      <c r="B6" s="85" t="s">
        <v>123</v>
      </c>
      <c r="C6" s="86" t="s">
        <v>1</v>
      </c>
      <c r="D6" s="87">
        <v>26435.200000000001</v>
      </c>
      <c r="E6" s="85" t="s">
        <v>123</v>
      </c>
      <c r="F6" s="86" t="s">
        <v>1</v>
      </c>
      <c r="G6" s="87">
        <v>33363.621940557699</v>
      </c>
    </row>
    <row r="7" spans="1:8" ht="15.75" x14ac:dyDescent="0.25">
      <c r="A7" s="78"/>
      <c r="B7" s="79"/>
      <c r="C7" s="88"/>
      <c r="D7" s="88"/>
    </row>
  </sheetData>
  <mergeCells count="8">
    <mergeCell ref="F3:F4"/>
    <mergeCell ref="A1:F1"/>
    <mergeCell ref="A2:A4"/>
    <mergeCell ref="B3:B4"/>
    <mergeCell ref="C3:C4"/>
    <mergeCell ref="E3:E4"/>
    <mergeCell ref="E2:G2"/>
    <mergeCell ref="B2:D2"/>
  </mergeCells>
  <printOptions horizontalCentered="1"/>
  <pageMargins left="1.1811023622047245" right="0.39370078740157483" top="0.39370078740157483" bottom="0.39370078740157483" header="0" footer="0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4"/>
  <sheetViews>
    <sheetView zoomScale="85" zoomScaleNormal="85" zoomScaleSheetLayoutView="100" workbookViewId="0">
      <selection activeCell="I20" sqref="I20"/>
    </sheetView>
  </sheetViews>
  <sheetFormatPr defaultRowHeight="12.75" x14ac:dyDescent="0.2"/>
  <cols>
    <col min="1" max="1" width="6.5703125" style="167" customWidth="1"/>
    <col min="2" max="2" width="59.5703125" style="167" customWidth="1"/>
    <col min="3" max="3" width="20.7109375" style="167" bestFit="1" customWidth="1"/>
    <col min="4" max="5" width="6.5703125" style="167" bestFit="1" customWidth="1"/>
    <col min="6" max="6" width="12.85546875" style="167" bestFit="1" customWidth="1"/>
    <col min="7" max="7" width="12.28515625" style="167" bestFit="1" customWidth="1"/>
    <col min="8" max="16384" width="9.140625" style="167"/>
  </cols>
  <sheetData>
    <row r="1" spans="1:7" s="94" customFormat="1" ht="35.25" customHeight="1" x14ac:dyDescent="0.25">
      <c r="A1" s="217" t="s">
        <v>125</v>
      </c>
      <c r="B1" s="217"/>
      <c r="C1" s="217"/>
      <c r="D1" s="217"/>
      <c r="E1" s="217"/>
      <c r="F1" s="217"/>
      <c r="G1" s="217"/>
    </row>
    <row r="2" spans="1:7" s="92" customFormat="1" ht="15.75" x14ac:dyDescent="0.25">
      <c r="A2" s="218" t="s">
        <v>7</v>
      </c>
      <c r="B2" s="218" t="s">
        <v>0</v>
      </c>
      <c r="C2" s="218" t="s">
        <v>8</v>
      </c>
      <c r="D2" s="215" t="s">
        <v>22</v>
      </c>
      <c r="E2" s="215"/>
      <c r="F2" s="215"/>
      <c r="G2" s="215"/>
    </row>
    <row r="3" spans="1:7" s="92" customFormat="1" ht="15.75" x14ac:dyDescent="0.25">
      <c r="A3" s="219"/>
      <c r="B3" s="219"/>
      <c r="C3" s="219"/>
      <c r="D3" s="216" t="s">
        <v>130</v>
      </c>
      <c r="E3" s="216"/>
      <c r="F3" s="216"/>
      <c r="G3" s="216"/>
    </row>
    <row r="4" spans="1:7" s="92" customFormat="1" ht="15.75" x14ac:dyDescent="0.25">
      <c r="A4" s="219"/>
      <c r="B4" s="219"/>
      <c r="C4" s="219"/>
      <c r="D4" s="216" t="s">
        <v>135</v>
      </c>
      <c r="E4" s="216"/>
      <c r="F4" s="216" t="s">
        <v>124</v>
      </c>
      <c r="G4" s="216" t="s">
        <v>133</v>
      </c>
    </row>
    <row r="5" spans="1:7" s="92" customFormat="1" ht="15.75" x14ac:dyDescent="0.25">
      <c r="A5" s="220"/>
      <c r="B5" s="220"/>
      <c r="C5" s="220"/>
      <c r="D5" s="96" t="s">
        <v>62</v>
      </c>
      <c r="E5" s="96" t="s">
        <v>63</v>
      </c>
      <c r="F5" s="216"/>
      <c r="G5" s="216"/>
    </row>
    <row r="6" spans="1:7" s="92" customFormat="1" ht="15.75" x14ac:dyDescent="0.25">
      <c r="A6" s="97">
        <v>1</v>
      </c>
      <c r="B6" s="95">
        <v>2</v>
      </c>
      <c r="C6" s="95">
        <v>3</v>
      </c>
      <c r="D6" s="63">
        <v>4</v>
      </c>
      <c r="E6" s="63">
        <v>5</v>
      </c>
      <c r="F6" s="63">
        <v>6</v>
      </c>
      <c r="G6" s="63">
        <v>7</v>
      </c>
    </row>
    <row r="7" spans="1:7" s="92" customFormat="1" ht="15.75" x14ac:dyDescent="0.25">
      <c r="A7" s="89" t="s">
        <v>19</v>
      </c>
      <c r="B7" s="90" t="s">
        <v>38</v>
      </c>
      <c r="C7" s="91"/>
      <c r="G7" s="93"/>
    </row>
    <row r="8" spans="1:7" s="92" customFormat="1" ht="47.25" x14ac:dyDescent="0.25">
      <c r="A8" s="98" t="s">
        <v>31</v>
      </c>
      <c r="B8" s="99" t="s">
        <v>32</v>
      </c>
      <c r="C8" s="100" t="s">
        <v>2</v>
      </c>
      <c r="D8" s="101">
        <v>0</v>
      </c>
      <c r="E8" s="102">
        <v>0</v>
      </c>
      <c r="F8" s="102">
        <f>E8-D8</f>
        <v>0</v>
      </c>
      <c r="G8" s="103"/>
    </row>
    <row r="9" spans="1:7" s="92" customFormat="1" ht="15.75" x14ac:dyDescent="0.25">
      <c r="A9" s="104" t="s">
        <v>10</v>
      </c>
      <c r="B9" s="105" t="s">
        <v>33</v>
      </c>
      <c r="C9" s="106" t="s">
        <v>23</v>
      </c>
      <c r="D9" s="107">
        <v>0</v>
      </c>
      <c r="E9" s="108">
        <v>0</v>
      </c>
      <c r="F9" s="108">
        <f t="shared" ref="F9:F13" si="0">E9-D9</f>
        <v>0</v>
      </c>
      <c r="G9" s="109"/>
    </row>
    <row r="10" spans="1:7" s="92" customFormat="1" ht="47.25" x14ac:dyDescent="0.25">
      <c r="A10" s="110" t="s">
        <v>11</v>
      </c>
      <c r="B10" s="111" t="s">
        <v>34</v>
      </c>
      <c r="C10" s="112" t="s">
        <v>23</v>
      </c>
      <c r="D10" s="107">
        <v>32.630000000000003</v>
      </c>
      <c r="E10" s="108">
        <v>29.240941000000003</v>
      </c>
      <c r="F10" s="108">
        <f t="shared" si="0"/>
        <v>-3.3890589999999996</v>
      </c>
      <c r="G10" s="109"/>
    </row>
    <row r="11" spans="1:7" s="92" customFormat="1" ht="110.25" x14ac:dyDescent="0.25">
      <c r="A11" s="104" t="s">
        <v>15</v>
      </c>
      <c r="B11" s="105" t="s">
        <v>35</v>
      </c>
      <c r="C11" s="106" t="s">
        <v>2</v>
      </c>
      <c r="D11" s="114">
        <v>0</v>
      </c>
      <c r="E11" s="114">
        <v>0</v>
      </c>
      <c r="F11" s="113">
        <f t="shared" si="0"/>
        <v>0</v>
      </c>
      <c r="G11" s="109"/>
    </row>
    <row r="12" spans="1:7" s="116" customFormat="1" ht="47.25" x14ac:dyDescent="0.25">
      <c r="A12" s="104" t="s">
        <v>12</v>
      </c>
      <c r="B12" s="105" t="s">
        <v>36</v>
      </c>
      <c r="C12" s="106" t="s">
        <v>14</v>
      </c>
      <c r="D12" s="107">
        <v>0</v>
      </c>
      <c r="E12" s="108">
        <v>0</v>
      </c>
      <c r="F12" s="113">
        <f t="shared" si="0"/>
        <v>0</v>
      </c>
      <c r="G12" s="115"/>
    </row>
    <row r="13" spans="1:7" s="116" customFormat="1" ht="15.75" x14ac:dyDescent="0.25">
      <c r="A13" s="117" t="s">
        <v>16</v>
      </c>
      <c r="B13" s="105" t="s">
        <v>37</v>
      </c>
      <c r="C13" s="118" t="s">
        <v>14</v>
      </c>
      <c r="D13" s="121">
        <v>8</v>
      </c>
      <c r="E13" s="122">
        <v>8</v>
      </c>
      <c r="F13" s="119">
        <f t="shared" si="0"/>
        <v>0</v>
      </c>
      <c r="G13" s="120"/>
    </row>
    <row r="14" spans="1:7" s="116" customFormat="1" ht="18.75" x14ac:dyDescent="0.25">
      <c r="A14" s="123" t="s">
        <v>20</v>
      </c>
      <c r="B14" s="90" t="s">
        <v>39</v>
      </c>
      <c r="C14" s="91"/>
      <c r="F14" s="91"/>
      <c r="G14" s="124"/>
    </row>
    <row r="15" spans="1:7" s="116" customFormat="1" ht="31.5" x14ac:dyDescent="0.25">
      <c r="A15" s="125">
        <v>1</v>
      </c>
      <c r="B15" s="126" t="s">
        <v>49</v>
      </c>
      <c r="C15" s="127" t="s">
        <v>13</v>
      </c>
      <c r="D15" s="130">
        <v>0</v>
      </c>
      <c r="E15" s="131">
        <v>0</v>
      </c>
      <c r="F15" s="128">
        <f t="shared" ref="F15:F17" si="1">E15-D15</f>
        <v>0</v>
      </c>
      <c r="G15" s="129"/>
    </row>
    <row r="16" spans="1:7" s="116" customFormat="1" ht="15.75" x14ac:dyDescent="0.25">
      <c r="A16" s="132" t="s">
        <v>10</v>
      </c>
      <c r="B16" s="133" t="s">
        <v>40</v>
      </c>
      <c r="C16" s="134" t="s">
        <v>14</v>
      </c>
      <c r="D16" s="137">
        <v>0</v>
      </c>
      <c r="E16" s="128">
        <v>0</v>
      </c>
      <c r="F16" s="135">
        <f t="shared" si="1"/>
        <v>0</v>
      </c>
      <c r="G16" s="136"/>
    </row>
    <row r="17" spans="1:7" s="116" customFormat="1" ht="15.75" x14ac:dyDescent="0.25">
      <c r="A17" s="138" t="s">
        <v>11</v>
      </c>
      <c r="B17" s="139" t="s">
        <v>41</v>
      </c>
      <c r="C17" s="140" t="s">
        <v>17</v>
      </c>
      <c r="D17" s="3">
        <v>0.68</v>
      </c>
      <c r="E17" s="141">
        <v>0.7</v>
      </c>
      <c r="F17" s="141">
        <f t="shared" si="1"/>
        <v>1.9999999999999907E-2</v>
      </c>
      <c r="G17" s="142"/>
    </row>
    <row r="18" spans="1:7" s="92" customFormat="1" ht="18.75" x14ac:dyDescent="0.25">
      <c r="A18" s="123" t="s">
        <v>21</v>
      </c>
      <c r="B18" s="90" t="s">
        <v>42</v>
      </c>
      <c r="C18" s="91"/>
      <c r="D18" s="143"/>
      <c r="E18" s="144"/>
      <c r="F18" s="91"/>
      <c r="G18" s="93"/>
    </row>
    <row r="19" spans="1:7" s="116" customFormat="1" ht="47.25" x14ac:dyDescent="0.2">
      <c r="A19" s="145">
        <v>1</v>
      </c>
      <c r="B19" s="146" t="s">
        <v>43</v>
      </c>
      <c r="C19" s="100" t="s">
        <v>18</v>
      </c>
      <c r="D19" s="149">
        <v>9.3962611094085204</v>
      </c>
      <c r="E19" s="150">
        <f>E20/E21</f>
        <v>4.4566965201290891</v>
      </c>
      <c r="F19" s="147">
        <f t="shared" ref="F19:F24" si="2">E19-D19</f>
        <v>-4.9395645892794313</v>
      </c>
      <c r="G19" s="148"/>
    </row>
    <row r="20" spans="1:7" s="116" customFormat="1" ht="31.5" x14ac:dyDescent="0.2">
      <c r="A20" s="151" t="s">
        <v>10</v>
      </c>
      <c r="B20" s="152" t="s">
        <v>44</v>
      </c>
      <c r="C20" s="153" t="s">
        <v>24</v>
      </c>
      <c r="D20" s="155">
        <v>306.60000000000002</v>
      </c>
      <c r="E20" s="128">
        <v>130.31800000000001</v>
      </c>
      <c r="F20" s="128">
        <f t="shared" si="2"/>
        <v>-176.28200000000001</v>
      </c>
      <c r="G20" s="154"/>
    </row>
    <row r="21" spans="1:7" s="116" customFormat="1" ht="15.75" x14ac:dyDescent="0.2">
      <c r="A21" s="151" t="s">
        <v>11</v>
      </c>
      <c r="B21" s="152" t="s">
        <v>45</v>
      </c>
      <c r="C21" s="153" t="s">
        <v>23</v>
      </c>
      <c r="D21" s="155">
        <v>32.630000000000003</v>
      </c>
      <c r="E21" s="156">
        <v>29.240941000000003</v>
      </c>
      <c r="F21" s="128">
        <f t="shared" si="2"/>
        <v>-3.3890589999999996</v>
      </c>
      <c r="G21" s="154"/>
    </row>
    <row r="22" spans="1:7" s="116" customFormat="1" ht="47.25" x14ac:dyDescent="0.2">
      <c r="A22" s="157">
        <v>2</v>
      </c>
      <c r="B22" s="158" t="s">
        <v>46</v>
      </c>
      <c r="C22" s="4" t="s">
        <v>18</v>
      </c>
      <c r="D22" s="159">
        <v>4.1075084278271525</v>
      </c>
      <c r="E22" s="150">
        <f>E23/E24</f>
        <v>1.3159631217066508</v>
      </c>
      <c r="F22" s="128">
        <f t="shared" si="2"/>
        <v>-2.7915453061205016</v>
      </c>
      <c r="G22" s="148"/>
    </row>
    <row r="23" spans="1:7" s="116" customFormat="1" ht="47.25" x14ac:dyDescent="0.2">
      <c r="A23" s="151" t="s">
        <v>12</v>
      </c>
      <c r="B23" s="158" t="s">
        <v>47</v>
      </c>
      <c r="C23" s="153" t="s">
        <v>24</v>
      </c>
      <c r="D23" s="160">
        <v>134.02799999999999</v>
      </c>
      <c r="E23" s="128">
        <v>38.479999999999997</v>
      </c>
      <c r="F23" s="128">
        <f t="shared" si="2"/>
        <v>-95.548000000000002</v>
      </c>
      <c r="G23" s="154"/>
    </row>
    <row r="24" spans="1:7" s="116" customFormat="1" ht="15.75" x14ac:dyDescent="0.2">
      <c r="A24" s="161" t="s">
        <v>16</v>
      </c>
      <c r="B24" s="162" t="s">
        <v>48</v>
      </c>
      <c r="C24" s="163" t="s">
        <v>23</v>
      </c>
      <c r="D24" s="165">
        <v>32.630000000000003</v>
      </c>
      <c r="E24" s="166">
        <v>29.240941000000003</v>
      </c>
      <c r="F24" s="141">
        <f t="shared" si="2"/>
        <v>-3.3890589999999996</v>
      </c>
      <c r="G24" s="164"/>
    </row>
  </sheetData>
  <mergeCells count="9">
    <mergeCell ref="D2:G2"/>
    <mergeCell ref="D3:G3"/>
    <mergeCell ref="D4:E4"/>
    <mergeCell ref="F4:F5"/>
    <mergeCell ref="G4:G5"/>
    <mergeCell ref="A2:A5"/>
    <mergeCell ref="B2:B5"/>
    <mergeCell ref="C2:C5"/>
    <mergeCell ref="A1:G1"/>
  </mergeCells>
  <printOptions horizontalCentered="1"/>
  <pageMargins left="1.1811023622047245" right="0.39370078740157483" top="0.39370078740157483" bottom="0.39370078740157483" header="0" footer="0"/>
  <pageSetup paperSize="9" scale="6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раздел 1</vt:lpstr>
      <vt:lpstr>раздел 2</vt:lpstr>
      <vt:lpstr>раздел 3</vt:lpstr>
      <vt:lpstr>раздел 4</vt:lpstr>
      <vt:lpstr>раздел 5</vt:lpstr>
      <vt:lpstr>'раздел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2024-04-01T05:43:06Z</cp:lastPrinted>
  <dcterms:created xsi:type="dcterms:W3CDTF">1996-10-08T23:32:33Z</dcterms:created>
  <dcterms:modified xsi:type="dcterms:W3CDTF">2025-06-30T00:02:46Z</dcterms:modified>
</cp:coreProperties>
</file>