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ods\Documents\ГОС. Контроль\Информирование Лесопользователей\"/>
    </mc:Choice>
  </mc:AlternateContent>
  <bookViews>
    <workbookView xWindow="0" yWindow="0" windowWidth="28800" windowHeight="11865" tabRatio="21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<sst xmlns="http://schemas.openxmlformats.org/spreadsheetml/2006/main" count="499" uniqueCount="437">
  <si>
    <t>Ссылка на www.list-org.com</t>
  </si>
  <si>
    <t>Наименование</t>
  </si>
  <si>
    <t>Юридическое наименование</t>
  </si>
  <si>
    <t>Статус</t>
  </si>
  <si>
    <t>Руководитель</t>
  </si>
  <si>
    <t>ИНН</t>
  </si>
  <si>
    <t>ОГРН</t>
  </si>
  <si>
    <t>Телефон (один из)</t>
  </si>
  <si>
    <t>E-mail</t>
  </si>
  <si>
    <t>Сайт</t>
  </si>
  <si>
    <t>Юридический адрес</t>
  </si>
  <si>
    <t>АНО "БЭЦ "ХРАНИТЕЛИ БАЙКАЛА"</t>
  </si>
  <si>
    <t>АВТОНОМНАЯ НЕКОММЕРЧЕСКАЯ ОРГАНИЗАЦИЯ "БУРЯТСКИЙ ЭКОЛОГИЧЕСКИЙ ЦЕНТР "ХРАНИТЕЛИ БАЙКАЛА"</t>
  </si>
  <si>
    <t>действующее</t>
  </si>
  <si>
    <t>ЦЫДЫПОВ ЛУБСАН БАТОЕВИЧ</t>
  </si>
  <si>
    <t>0310010633</t>
  </si>
  <si>
    <t>1200300023330</t>
  </si>
  <si>
    <t>671450, БУРЯТИЯ РЕСПУБЛИКА, РАЙОН КИЖИНГИНСКИЙ, СЕЛО КИЖИНГА, УЛИЦА КОЛХОЗНАЯ, ДОМ 18</t>
  </si>
  <si>
    <t>БРОО "НОВЫЙ ЛЕС"</t>
  </si>
  <si>
    <t>БУРЯТСКАЯ РЕГИОНАЛЬНАЯ ОБЩЕСТВЕННАЯ ОРГАНИЗАЦИЯ ПО ЗАЩИТЕ ОКРУЖАЮЩЕЙ СРЕДЫ "НОВЫЙ ЛЕС"</t>
  </si>
  <si>
    <t>ШАЛТАГАЧЕВ РОМАН АЛЕКСАНДРОВИЧ</t>
  </si>
  <si>
    <t>0323415732</t>
  </si>
  <si>
    <t>1200300019413</t>
  </si>
  <si>
    <t>+7 (913) 886-10-90</t>
  </si>
  <si>
    <t>670031, БУРЯТИЯ РЕСПУБЛИКА, Г. УЛАН-УДЭ, УЛ. ШИРОКИХ-ПОЛЯНСКОГО, Д. 16, ОФИС 4</t>
  </si>
  <si>
    <t>ГАУ "Саратовский областной питомник"</t>
  </si>
  <si>
    <t>Государственное автономное учреждение "Саратовский областной питомник"</t>
  </si>
  <si>
    <t>АБРАМОВА МАРИНА АЛЕКСАНДРОВНА</t>
  </si>
  <si>
    <t>6438912700</t>
  </si>
  <si>
    <t>1096438000240</t>
  </si>
  <si>
    <t>+7 (84552) 3-69-15</t>
  </si>
  <si>
    <t>412424, САРАТОВСКАЯ ОБЛ, АТКАРСК Г, БЕРЕЗОВАЯ УЛ, 10</t>
  </si>
  <si>
    <t>ДНТ "МОЛОДЕЖНЫЙ"</t>
  </si>
  <si>
    <t>ДАЧНОЕ НЕКОММЕРЧЕСКОЕ ТОВАРИЩЕСТВО "МОЛОДЕЖНЫЙ"</t>
  </si>
  <si>
    <t>Крылова Марина Леонидовна</t>
  </si>
  <si>
    <t>0326043659</t>
  </si>
  <si>
    <t>1070300000650</t>
  </si>
  <si>
    <t>+7 (3012) 48-03-71</t>
  </si>
  <si>
    <t>670009, БУРЯТИЯ РЕСПУБЛИКА, ГОРОД УЛАН-УДЭ, УЛИЦА ХОРИНСКАЯ, 1</t>
  </si>
  <si>
    <t>ЗАО "ДЕКОРАТИВНЫЕ КУЛЬТУРЫ"</t>
  </si>
  <si>
    <t>ЗАКРЫТОЕ АКЦИОНЕРНОЕ ОБЩЕСТВО "ДЕКОРАТИВНЫЕ КУЛЬТУРЫ"</t>
  </si>
  <si>
    <t>ДИБИРГАДЖИЕВ МАГОМЕД ГАМЗАТОВИЧ</t>
  </si>
  <si>
    <t>0561042430</t>
  </si>
  <si>
    <t>1020502522050</t>
  </si>
  <si>
    <t>61-62-49</t>
  </si>
  <si>
    <t>367000, ДАГЕСТАН РЕСПУБЛИКА, Г. МАХАЧКАЛА, ПР-КТ АМЕТ-ХАНА СУЛТАНА, Д. 3</t>
  </si>
  <si>
    <t>КФХ "БЛАГОДАТЬ"</t>
  </si>
  <si>
    <t>КРЕСТЬЯНСКОЕ (ФЕРМЕРСКОЕ) ХОЗЯЙСТВО "БЛАГОДАТЬ"</t>
  </si>
  <si>
    <t>ШИРЯЕВ АЛЕКСЕЙ БОРИСОВИЧ</t>
  </si>
  <si>
    <t>6915017040</t>
  </si>
  <si>
    <t>1226900004506</t>
  </si>
  <si>
    <t>172009, Тверская область, городской округ ГОРОД ТОРЖОК, Город ТОРЖОК, Ш ЛЕНИНГРАДСКОЕ, Д. 99, КВ. 57</t>
  </si>
  <si>
    <t>КФХ "БУРТОВОГО И.В."</t>
  </si>
  <si>
    <t>КРЕСТЬЯНСКОЕ (ФЕРМЕРСКОЕ) ХОЗЯЙСТВО "БУРТОВОГО И.В."</t>
  </si>
  <si>
    <t>ЧЕРНОНОГ СЕРГЕЙ ВИКТОРОВИЧ</t>
  </si>
  <si>
    <t>7014060203</t>
  </si>
  <si>
    <t>1157014001132</t>
  </si>
  <si>
    <t>+7 (906) 199-04-19</t>
  </si>
  <si>
    <t>634508, ТОМСКАЯ ОБЛАСТЬ, РАЙОН ТОМСКИЙ, ДЕРЕВНЯ КИСЛОВКА, УЛИЦА ВАНИНА, ДОМ 11</t>
  </si>
  <si>
    <t>КФХ "ЛД"</t>
  </si>
  <si>
    <t>КРЕСТЬЯНСКОЕ (ФЕРМЕРСКОЕ) ХОЗЯЙСТВО "ЛЕСНАЯ ДОЛИНА"</t>
  </si>
  <si>
    <t>КИРЮШИНА ОЛЬГА ВИКТОРОВНА</t>
  </si>
  <si>
    <t>2460121128</t>
  </si>
  <si>
    <t>1222400006916</t>
  </si>
  <si>
    <t>2549007@MAIL.RU</t>
  </si>
  <si>
    <t>660075, Красноярский край, городской округ ГОРОД КРАСНОЯРСК, Город КРАСНОЯРСК, УЛ МАЕРЧАКА, Д. 16, ПОМЕЩ. 11</t>
  </si>
  <si>
    <t>МУП СОВХОЗ "КОММУНАЛЬНИК"</t>
  </si>
  <si>
    <t>МУНИЦИПАЛЬНОЕ УНИТАРНОЕ ПРЕДПРИЯТИЕ СОВХОЗ "КОММУНАЛЬНИК"</t>
  </si>
  <si>
    <t>КУЗНЕЦОВ АЛЕКСАНДР НИКОЛАЕВИЧ</t>
  </si>
  <si>
    <t>5701000350</t>
  </si>
  <si>
    <t>1025700786605</t>
  </si>
  <si>
    <t>+7 (4862) 76-46-66</t>
  </si>
  <si>
    <t>302001, ОРЛОВСКАЯ ОБЛАСТЬ, Г. ОРЁЛ, УЛ. ПАНЧУКА, Д.85</t>
  </si>
  <si>
    <t>НП "БОТАНИЧЕСКИЙ САД - "НАРАТ"</t>
  </si>
  <si>
    <t>НЕКОММЕРЧЕСКОЕ ПАРТНЕРСТВО "БОТАНИЧЕСКИЙ САД - "НАРАТ"</t>
  </si>
  <si>
    <t>БАКИРОВ ИЛЬШАТ ФАЗЛЫЕВИЧ</t>
  </si>
  <si>
    <t>1644028470</t>
  </si>
  <si>
    <t>1031608009267</t>
  </si>
  <si>
    <t>+7 (8553) 31-82-70</t>
  </si>
  <si>
    <t>423450, ТАТАРСТАН РЕСПУБЛИКА, РАЙОН АЛЬМЕТЬЕВСКИЙ, ГОРОД АЛЬМЕТЬЕВСК, УЛИЦА ТИМИРЯЗЕВА, 48, 32</t>
  </si>
  <si>
    <t>ОАО "ПСП"</t>
  </si>
  <si>
    <t>ОТКРЫТОЕ АКЦИОНЕРНОЕ ОБЩЕСТВО "ПУШКИНСКОЕ СЕЛЬСКОХОЗЯЙСТВЕННОЕ ПРЕДПРИЯТИЕ"</t>
  </si>
  <si>
    <t>ФЕНЬЕВА АЛЕКСАНДРА ГЕННАДЬЕВНА</t>
  </si>
  <si>
    <t>5038016111</t>
  </si>
  <si>
    <t>1025004908037</t>
  </si>
  <si>
    <t>+7 (49653) 3-40-47</t>
  </si>
  <si>
    <t>141206, МОСКОВСКАЯ ОБЛАСТЬ, Г ПУШКИНО, УЛ. КРАСНОФЛОТСКАЯ, Д.7 А</t>
  </si>
  <si>
    <t>ОАО "СЕМИЛУКСКИЙ ЛЕСОПИТОМНИК"</t>
  </si>
  <si>
    <t>ОТКРЫТОЕ АКЦИОНЕРНОЕ ОБЩЕСТВО "СЕМИЛУКСКИЙ ЛЕСОПИТОМНИК"</t>
  </si>
  <si>
    <t>СЕНАТОРОВ АЛЕКСЕЙ ВЛАДИМИРОВИЧ</t>
  </si>
  <si>
    <t>3628010863</t>
  </si>
  <si>
    <t>1063628011787</t>
  </si>
  <si>
    <t>+7 (4737) 222-28-39</t>
  </si>
  <si>
    <t>396931, ВОРОНЕЖСКАЯ ОБЛАСТЬ, РАЙОН СЕМИЛУКСКИЙ, СЕЛО ЕНДОВИЩЕ, УЛИЦА ЛЕСОПИТОМНИК, 21, -, -</t>
  </si>
  <si>
    <t>ОГОРОДНИЧЕСКИЙ ПОТРЕБИТЕЛЬСКИЙ КООПЕРАТИВ "НАДЕЖДА"</t>
  </si>
  <si>
    <t>ХМЕЛЕВСКАЯ ГЕРТА АЛЕКСАНДРОВНА</t>
  </si>
  <si>
    <t>7807199242</t>
  </si>
  <si>
    <t>1187847098559</t>
  </si>
  <si>
    <t>198320, САНКТ-ПЕТЕРБУРГ ГОРОД, ГОРОД КРАСНОЕ СЕЛО, УЛИЦА ГВАРДЕЙСКАЯ, ДОМ 5, КВАРТИРА 5</t>
  </si>
  <si>
    <t>ОГУП "ВЯЗЬМАЛЕСОСЕЛЕКЦИЯ"</t>
  </si>
  <si>
    <t>Областное ГОСУДАРСТВЕННОЕ УНИТАРНОЕ ПРЕДПРИЯТИЕ "Вяземский лесной селекционный центр"</t>
  </si>
  <si>
    <t>ПОПОВИЧ АЛЕКСЕЙ НИКОЛАЕВИЧ</t>
  </si>
  <si>
    <t>6722024450</t>
  </si>
  <si>
    <t>1096722001364</t>
  </si>
  <si>
    <t>+7 (48131) 6-28-75</t>
  </si>
  <si>
    <t>215116, СМОЛЕНСКАЯ ОБЛАСТЬ, Р-Н ВЯЗЕМСКИЙ, Д ЧЕРЕМУШКИ, УЛ. РУСЯТКА</t>
  </si>
  <si>
    <t>ООО "АГРОСАД"</t>
  </si>
  <si>
    <t>ОБЩЕСТВО С ОГРАНИЧЕННОЙ ОТВЕТСТВЕННОСТЬЮ "АГРОСАД"</t>
  </si>
  <si>
    <t>ДАВИДЕНКО АРТЕМ ВЛАДИМИРОВИЧ</t>
  </si>
  <si>
    <t>4011029760</t>
  </si>
  <si>
    <t>1164027062132</t>
  </si>
  <si>
    <t>249000, КАЛУЖСКАЯ ОБЛАСТЬ, РАЙОН МАЛОЯРОСЛАВЕЦКИЙ, СЕЛО КУДИНОВО, УЛИЦА ЦВЕТКОВА, ДОМ 6</t>
  </si>
  <si>
    <t>ООО "АГРОФИРМА "МОЙ САД"</t>
  </si>
  <si>
    <t>ОБЩЕСТВО С ОГРАНИЧЕННОЙ ОТВЕТСТВЕННОСТЬЮ "АГРОФИРМА "МОЙ САД"</t>
  </si>
  <si>
    <t>МЕКЕРОВ МАРАТ МУХАМЕДОВИЧ</t>
  </si>
  <si>
    <t>2312128137</t>
  </si>
  <si>
    <t>1062312034960</t>
  </si>
  <si>
    <t>+7 (928) 841-30-40</t>
  </si>
  <si>
    <t>350058, Краснодарский край, городской округ ГОРОД КРАСНОДАР, Город КРАСНОДАР, УЛ СТАРОКУБАНСКАЯ, Д. 92, ОФИС 219</t>
  </si>
  <si>
    <t>ООО "АКТИВ"</t>
  </si>
  <si>
    <t>ОБЩЕСТВО С ОГРАНИЧЕННОЙ ОТВЕТСТВЕННОСТЬЮ  "АКТИВ"</t>
  </si>
  <si>
    <t>ВЯЗОВЧЕНКО ДМИТРИЙ АЛЕКСАНДРОВИЧ</t>
  </si>
  <si>
    <t>6449077930</t>
  </si>
  <si>
    <t>1156451002113</t>
  </si>
  <si>
    <t>413161, САРАТОВСКАЯ ОБЛАСТЬ, Р-Н ЭНГЕЛЬССКИЙ, С ШУМЕЙКА, УЛ. БЕРЕЖНАЯ, Д. 47</t>
  </si>
  <si>
    <t>ООО "АЛТАЙ-ЛЕС"</t>
  </si>
  <si>
    <t>ОБЩЕСТВО С ОГРАНИЧЕННОЙ ОТВЕТСТВЕННОСТЬЮ "АЛТАЙ-ЛЕС"</t>
  </si>
  <si>
    <t>СИЛАЙКИН ДМИТРИЙ ЮРЬЕВИЧ</t>
  </si>
  <si>
    <t>5404527049</t>
  </si>
  <si>
    <t>1145476156627</t>
  </si>
  <si>
    <t>630078, НОВОСИБИРСКАЯ ОБЛ, Г НОВОСИБИРСК, УЛ ВАТУТИНА, 17</t>
  </si>
  <si>
    <t>ООО "ГБИ ЛЕСОПИТОМНИК КРУПНОМЕРОВ"</t>
  </si>
  <si>
    <t>ОБЩЕСТВО С ОГРАНИЧЕННОЙ ОТВЕТСТВЕННОСТЬЮ "ГБИ ЛЕСОПИТОМНИК КРУПНОМЕРОВ"</t>
  </si>
  <si>
    <t>РУСАКОВ АЛЕКСАНДР АЛЕКСАНДРОВИЧ</t>
  </si>
  <si>
    <t>9723033741</t>
  </si>
  <si>
    <t>1177746897767</t>
  </si>
  <si>
    <t>info@gorzel.ru</t>
  </si>
  <si>
    <t>109652, МОСКВА Г, ЛЮБЛИНСКАЯ УЛ, ДОМ 165, КВАРТИРА 50</t>
  </si>
  <si>
    <t>ООО "ГЕОФАКТ"</t>
  </si>
  <si>
    <t>ОБЩЕСТВО С ОГРАНИЧЕННОЙ ОТВЕТСТВЕННОСТЬЮ "ГЕОФАКТ"</t>
  </si>
  <si>
    <t>КАРАСЕВИЧ ЕЛЕНА ВАЛЕНТИНОВНА</t>
  </si>
  <si>
    <t>6911032390</t>
  </si>
  <si>
    <t>1106911000195</t>
  </si>
  <si>
    <t>+7 (48242) 4-75-75</t>
  </si>
  <si>
    <t>171251, ТВЕРСКАЯ ОБЛАСТЬ, РАЙОН КОНАКОВСКИЙ, ГОРОД КОНАКОВО, УЛИЦА СТРОИТЕЛЕЙ, ДОМ 16, КВАРТИРА 15</t>
  </si>
  <si>
    <t>ООО "ГЛОБАЛ СОЛЮШНС РУС"</t>
  </si>
  <si>
    <t>ОБЩЕСТВО С ОГРАНИЧЕННОЙ ОТВЕТСТВЕННОСТЬЮ "ГЛОБАЛ СОЛЮШНС РУС"</t>
  </si>
  <si>
    <t>ЗЕЛЁНЫЙ АЛЕКСЕЙ НИКОЛАЕВИЧ</t>
  </si>
  <si>
    <t>7715489720</t>
  </si>
  <si>
    <t>1157746515904</t>
  </si>
  <si>
    <t>+7 (985) 863-39-38</t>
  </si>
  <si>
    <t>127018, МОСКВА Г, ОКТЯБРЬСКИЙ ПЕР, ДОМ 12</t>
  </si>
  <si>
    <t>ООО "ГРИН ГАРДЕН"</t>
  </si>
  <si>
    <t>ОБЩЕСТВО С ОГРАНИЧЕННОЙ ОТВЕТСТВЕННОСТЬЮ "ГРИН ГАРДЕН"</t>
  </si>
  <si>
    <t>БЕЛЯКОВА НАТАЛЬЯ КАСИМОВНА</t>
  </si>
  <si>
    <t>2330036658</t>
  </si>
  <si>
    <t>1082330001313</t>
  </si>
  <si>
    <t>353225, КРАСНОДАРСКИЙ КРАЙ, ДИНСКОЙ Р-Н, ВАСЮРИНСКАЯ СТ-ЦА, ИНТЕРНАЦИОНАЛЬНАЯ УЛ, 93</t>
  </si>
  <si>
    <t>ООО "ГРИНПРОДУКТ"</t>
  </si>
  <si>
    <t>ОБЩЕСТВО С ОГРАНИЧЕННОЙ ОТВЕТСТВЕННОСТЬЮ "ГРИНПРОДУКТ"</t>
  </si>
  <si>
    <t>ЧЕРНОВ ГЕННАДИЙ НИКОЛАЕВИЧ</t>
  </si>
  <si>
    <t>7017148583</t>
  </si>
  <si>
    <t>1067017155150</t>
  </si>
  <si>
    <t>+7 (903) 955-08-84</t>
  </si>
  <si>
    <t>634021, ТОМСКАЯ ОБЛАСТЬ, ГОРОД ТОМСК, ПРОСПЕКТ ФРУНЗЕ, 109</t>
  </si>
  <si>
    <t>ООО "ДЕЗКОМ"</t>
  </si>
  <si>
    <t>ОБЩЕСТВО С ОГРАНИЧЕННОЙ ОТВЕТСТВЕННОСТЬЮ "ДЕЗКОМ"</t>
  </si>
  <si>
    <t>МИХАЙЛОВ ИГОРЬ ВЛАДИМИРОВИЧ</t>
  </si>
  <si>
    <t>5320027586</t>
  </si>
  <si>
    <t>1175321008697</t>
  </si>
  <si>
    <t>+7 (999) 588-72-76</t>
  </si>
  <si>
    <t>kom.dez@yandex.ru</t>
  </si>
  <si>
    <t>174420, НОВГОРОДСКАЯ ОБЛАСТЬ, Р-Н БОРОВИЧСКИЙ, Д КОЕГОЩА, УЛ. МОЛОДЁЖНАЯ, Д. 8</t>
  </si>
  <si>
    <t>ООО "ДЕЛЬТА"</t>
  </si>
  <si>
    <t>ОБЩЕСТВО С ОГРАНИЧЕННОЙ ОТВЕТСТВЕННОСТЬЮ "ДЕЛЬТА"</t>
  </si>
  <si>
    <t>ТАЛАШМАНОВА ЕЛЕНА ЮРЬЕВНА</t>
  </si>
  <si>
    <t>5509006565</t>
  </si>
  <si>
    <t>1075509000929</t>
  </si>
  <si>
    <t>+7 (968) 280-14-47</t>
  </si>
  <si>
    <t>350040, КРАСНОДАРСКИЙ КРАЙ, КРАСНОДАР Г, СТАВРОПОЛЬСКАЯ УЛ, 107/10, 128</t>
  </si>
  <si>
    <t>ООО "ДОРРЕМСТРОЙ"</t>
  </si>
  <si>
    <t>ОБЩЕСТВО С ОГРАНИЧЕННОЙ ОТВЕТСТВЕННОСТЬЮ "ДОРРЕМСТРОЙ"</t>
  </si>
  <si>
    <t>ВОЕНКОВ ВАСИЛИЙ МИХАЙЛОВИЧ</t>
  </si>
  <si>
    <t>5837036442</t>
  </si>
  <si>
    <t>1085837002129</t>
  </si>
  <si>
    <t>+7 (927) 369-61-22</t>
  </si>
  <si>
    <t>440003, ПЕНЗЕНСКАЯ ОБЛАСТЬ, ГОРОД ПЕНЗА, УЛИЦА ТОКАРНАЯ, 18, 12</t>
  </si>
  <si>
    <t>ООО "ДОУК"</t>
  </si>
  <si>
    <t>ОБЩЕСТВО С ОГРАНИЧЕННОЙ ОТВЕТСТВЕННОСТЬЮ "Дирекция объединенных Управляющих компаний"</t>
  </si>
  <si>
    <t>ЛАГНО АЛЕКСАНДР АЛЕКСАНДРОВИЧ</t>
  </si>
  <si>
    <t>2208017381</t>
  </si>
  <si>
    <t>1092208000488</t>
  </si>
  <si>
    <t>ooodouk@mail.ru</t>
  </si>
  <si>
    <t>658087, АЛТАЙСКИЙ КРАЙ, Г. НОВОАЛТАЙСК, УЛ. ОКТЯБРЬСКАЯ, Д.28</t>
  </si>
  <si>
    <t>ООО "МИР ЦВЕТОВ"</t>
  </si>
  <si>
    <t>ОБЩЕСТВО С ОГРАНИЧЕННОЙ ОТВЕТСТВЕННОСТЬЮ "МИР ЦВЕТОВ"</t>
  </si>
  <si>
    <t>РОЧЕГОВА ГАЛИНА ВИКТОРОВНА</t>
  </si>
  <si>
    <t>6439056064</t>
  </si>
  <si>
    <t>1046403903930</t>
  </si>
  <si>
    <t>+7 (8453) 37-55-28</t>
  </si>
  <si>
    <t>413864, САРАТОВСКАЯ ОБЛ, БАЛАКОВО Г, ПРОСПЕКТ ГЕРОЕВ УЛ, ДОМ 29/1</t>
  </si>
  <si>
    <t>ООО "НИВАКИ СИБИРИ"</t>
  </si>
  <si>
    <t>ОБЩЕСТВО С ОГРАНИЧЕННОЙ ОТВЕТСТВЕННОСТЬЮ "НИВАКИ СИБИРИ"</t>
  </si>
  <si>
    <t>БЕЗЕР АНАСТАСИЯ ВАЛЕРЬЕВНА</t>
  </si>
  <si>
    <t>2465130510</t>
  </si>
  <si>
    <t>1152468039020</t>
  </si>
  <si>
    <t>2-25-60</t>
  </si>
  <si>
    <t>660118, КРАСНОЯРСКИЙ КРАЙ, ГОРОД КРАСНОЯРСК, ПРОСПЕКТ КОМСОМОЛЬСКИЙ, ДОМ 4, КВАРТИРА 254</t>
  </si>
  <si>
    <t>ООО "НОВЫЙ ЛЕС"</t>
  </si>
  <si>
    <t>ОБЩЕСТВО С ОГРАНИЧЕННОЙ ОТВЕТСТВЕННОСТЬЮ "НОВЫЙ ЛЕС"</t>
  </si>
  <si>
    <t>ЛАВРЕНТЬЕВ ВАЛЕРИЙ ВАСИЛЬЕВИЧ</t>
  </si>
  <si>
    <t>2904026912</t>
  </si>
  <si>
    <t>1152904000039</t>
  </si>
  <si>
    <t>+7 (921) 298-77-43</t>
  </si>
  <si>
    <t>165300, АРХАНГЕЛЬСКАЯ ОБЛАСТЬ, РАЙОН КОТЛАССКИЙ, ГОРОД КОТЛАС, ШОССЕ БОЛТИНСКОЕ, ДОМ 8, КОРПУС 24</t>
  </si>
  <si>
    <t>ООО "НОРМА"</t>
  </si>
  <si>
    <t>ОБЩЕСТВО С ОГРАНИЧЕННОЙ ОТВЕТСТВЕННОСТЬЮ "НОРМА"</t>
  </si>
  <si>
    <t>МАГОМЕДОВ МАГОМЕДРАСУЛ МАГОМЕДАЛИЕВИЧ</t>
  </si>
  <si>
    <t>5032041383</t>
  </si>
  <si>
    <t>1025004069364</t>
  </si>
  <si>
    <t>992-69-63</t>
  </si>
  <si>
    <t>143081, МОСКОВСКАЯ ОБЛАСТЬ, ГОРОД ОДИНЦОВО, ДЕРЕВНЯ СОЛОСЛОВО, 144, 1</t>
  </si>
  <si>
    <t>ООО "НПО "Лесовод"</t>
  </si>
  <si>
    <t>ОБЩЕСТВО С ОГРАНИЧЕННОЙ ОТВЕТСТВЕННОСТЬЮ "Научно-производственное объединение "Лесовод"</t>
  </si>
  <si>
    <t>ЗУБОВ ИГОРЬ АНАТОЛЬЕВИЧ</t>
  </si>
  <si>
    <t>3409014135</t>
  </si>
  <si>
    <t>1113455004552</t>
  </si>
  <si>
    <t>+7 (84472) 3-61-16</t>
  </si>
  <si>
    <t>404507, ВОЛГОГРАДСКАЯ ОБЛАСТЬ, РАЙОН КАЛАЧЕВСКИЙ, ГОРОД КАЛАЧ-НА-ДОНУ, УЛИЦА ОКТЯБРЬСКАЯ, 94А</t>
  </si>
  <si>
    <t>ООО "НПП "ЭКОБИОЛОГИКА"</t>
  </si>
  <si>
    <t>ОБЩЕСТВО С ОГРАНИЧЕННОЙ ОТВЕТСТВЕННОСТЬЮ "НАУЧНО-ПРОИЗВОДСТВЕННОЕ ПРЕДПРИЯТИЕ "ЭКОБИОЛОГИКА"</t>
  </si>
  <si>
    <t>РУБЦОВ АЛЕКСАНДР АЛЕКСАНДРОВИЧ</t>
  </si>
  <si>
    <t>2315131272</t>
  </si>
  <si>
    <t>1072315001197</t>
  </si>
  <si>
    <t>+7 (988) 248-89-19</t>
  </si>
  <si>
    <t>353922, КРАСНОДАРСКИЙ КРАЙ, Г. НОВОРОССИЙСК, УЛ. ПИОНЕРСКАЯ, Д.25, КВ.87</t>
  </si>
  <si>
    <t>ООО "Оазис"</t>
  </si>
  <si>
    <t>ОБЩЕСТВО С ОГРАНИЧЕННОЙ ОТВЕТСТВЕННОСТЬЮ "Оазис"</t>
  </si>
  <si>
    <t>РАМАЗАНОВ НАДИР РАГИМХАНОВИЧ</t>
  </si>
  <si>
    <t>4025431574</t>
  </si>
  <si>
    <t>1124025000736</t>
  </si>
  <si>
    <t>+7 (910) 913-06-27</t>
  </si>
  <si>
    <t>249030, КАЛУЖСКАЯ ОБЛ, ОБНИНСК Г, РАЗДОЛЬНАЯ УЛ, ДОМ 27</t>
  </si>
  <si>
    <t>ООО "ОБЪЕДИНЕНИЕ ПИТОМНИКОВ"</t>
  </si>
  <si>
    <t>ОБЩЕСТВО С ОГРАНИЧЕННОЙ ОТВЕТСТВЕННОСТЬЮ "ОБЪЕДИНЕНИЕ ПИТОМНИКОВ"</t>
  </si>
  <si>
    <t>ПОПОВ ДАНИЛ НИКОЛАЕВИЧ</t>
  </si>
  <si>
    <t>9721078673</t>
  </si>
  <si>
    <t>1197746221760</t>
  </si>
  <si>
    <t>141051, МОСКОВСКАЯ ОБЛАСТЬ, Г. МЫТИЩИ, П ПТИЦЕФАБРИКИ, УЛ. ФАБРИЧНАЯ, ВЛД. 6, СТР. 8, ОФИС 101</t>
  </si>
  <si>
    <t>ООО "Олимп"</t>
  </si>
  <si>
    <t>ОБЩЕСТВО С ОГРАНИЧЕННОЙ ОТВЕТСТВЕННОСТЬЮ "Олимп"</t>
  </si>
  <si>
    <t>КИРИЛОВ РОСТИСЛАВ ВЯЧЕСЛАВОВИЧ</t>
  </si>
  <si>
    <t>3024000823</t>
  </si>
  <si>
    <t>1113024000429</t>
  </si>
  <si>
    <t>+7 (937) 825-14-59</t>
  </si>
  <si>
    <t>416111, АСТРАХАНСКАЯ ОБЛАСТЬ, Р-Н НАРИМАНОВСКИЙ, Г. НАРИМАНОВ, УЛ. ШКОЛЬНАЯ, Д. 2</t>
  </si>
  <si>
    <t>ООО "ПДК "РОЖДЕСТВЕНО"</t>
  </si>
  <si>
    <t>ОБЩЕСТВО С ОГРАНИЧЕННОЙ ОТВЕТСТВЕННОСТЬЮ "ПИТОМНИК ДЕКОРАТИВНЫХ КУЛЬТУР "РОЖДЕСТВЕНО"</t>
  </si>
  <si>
    <t>ЮРКО ВЯЧЕСЛАВ ВИКТОРОВИЧ</t>
  </si>
  <si>
    <t>5007094663</t>
  </si>
  <si>
    <t>1155007002149</t>
  </si>
  <si>
    <t>+7 (903) 190-99-20</t>
  </si>
  <si>
    <t>buh@roplant.ru</t>
  </si>
  <si>
    <t>141800, МОСКОВСКАЯ ОБЛАСТЬ, ГОРОД ДМИТРОВ, УЛИЦА ПРОФЕССИОНАЛЬНАЯ, ДОМ 3, ЭТАЖ/ПОМ 1/11</t>
  </si>
  <si>
    <t>ООО "ПИТОМНИК "ГЛОБУС"</t>
  </si>
  <si>
    <t>ОБЩЕСТВО С ОГРАНИЧЕННОЙ ОТВЕТСТВЕННОСТЬЮ "ПИТОМНИК  "ГЛОБУС"</t>
  </si>
  <si>
    <t>ЧАХАЯ КСЕНИЯ АЛЕКСАНДРОВНА</t>
  </si>
  <si>
    <t>9109024951</t>
  </si>
  <si>
    <t>1209100011009</t>
  </si>
  <si>
    <t>k.inf@mail.ru</t>
  </si>
  <si>
    <t>297548, КРЫМ РЕСПУБЛИКА, РАЙОН СИМФЕРОПОЛЬСКИЙ, СЕЛО ТЕПЛОВКА, УЛИЦА РАЗВЕДЧИКОВ, ДОМ 32</t>
  </si>
  <si>
    <t>ООО "ПИТОМНИК "КАЛУЖСКИЙ ТРАКТ"</t>
  </si>
  <si>
    <t>ОБЩЕСТВО С ОГРАНИЧЕННОЙ ОТВЕТСТВЕННОСТЬЮ "ПИТОМНИК "КАЛУЖСКИЙ ТРАКТ"</t>
  </si>
  <si>
    <t>УШАКОВ ЕВГЕНИЙ ВАСИЛЬЕВИЧ</t>
  </si>
  <si>
    <t>4007020772</t>
  </si>
  <si>
    <t>1164027059206</t>
  </si>
  <si>
    <t>249180, КАЛУЖСКАЯ ОБЛАСТЬ, РАЙОН ЖУКОВСКИЙ, СЕЛО ТИНЬКОВО, УЛИЦА ПРАВОБЕРЕЖНАЯ, ДОМ 37, КОМНАТА 10</t>
  </si>
  <si>
    <t>ООО "ПИТОМНИК РАСТЕНИЙ "ПЕРСПЕКТИВА"</t>
  </si>
  <si>
    <t>ОБЩЕСТВО С ОГРАНИЧЕННОЙ ОТВЕТСТВЕННОСТЬЮ "ПИТОМНИК РАСТЕНИЙ "ПЕРСПЕКТИВА"</t>
  </si>
  <si>
    <t>РОЗЕНШТОК АЛЕКСАНДР ЮРЬЕВИЧ</t>
  </si>
  <si>
    <t>5040175870</t>
  </si>
  <si>
    <t>1215000113272</t>
  </si>
  <si>
    <t>PERSPEKTIVAPR@MAIL.RU</t>
  </si>
  <si>
    <t>140170, Московская область, городской округ БРОННИЦЫ, Город БРОННИЦЫ, УЛ ЦЕНТРАЛЬНАЯ, Д. 3, КОМ. 27</t>
  </si>
  <si>
    <t>ООО "ПИТОМНИКИ РОЖДЕСТВЕНО"</t>
  </si>
  <si>
    <t>ОБЩЕСТВО С ОГРАНИЧЕННОЙ ОТВЕТСТВЕННОСТЬЮ "ПИТОМНИКИ РОЖДЕСТВЕНО"</t>
  </si>
  <si>
    <t>ЮРКО ИВАН ВИКТОРОВИЧ</t>
  </si>
  <si>
    <t>7743269484</t>
  </si>
  <si>
    <t>1187746749926</t>
  </si>
  <si>
    <t>125239, МОСКВА ГОРОД, УЛИЦА КОПТЕВСКАЯ, ДОМ 73А, СТРОЕНИЕ 7, ЭТ 2 ПОМ I КОМ 8</t>
  </si>
  <si>
    <t>ООО "ПСП"</t>
  </si>
  <si>
    <t>ОБЩЕСТВО С ОГРАНИЧЕННОЙ ОТВЕТСТВЕННОСТЬЮ "Пушкинское сельхозпредприятие"</t>
  </si>
  <si>
    <t>ИВАНОВ НИКОЛАЙ ИВАНОВИЧ</t>
  </si>
  <si>
    <t>5038095120</t>
  </si>
  <si>
    <t>1125038014474</t>
  </si>
  <si>
    <t>+7 (495) 993-33-44</t>
  </si>
  <si>
    <t>oao-psp@mail.ru</t>
  </si>
  <si>
    <t>141206, МОСКОВСКАЯ ОБЛАСТЬ, Г ПУШКИНО, УЛ. КРАСНОФЛОТСКАЯ, Д.7А</t>
  </si>
  <si>
    <t>ООО "ПТФ ПРИРОДА"</t>
  </si>
  <si>
    <t>ОБЩЕСТВО С ОГРАНИЧЕННОЙ ОТВЕТСТВЕННОСТЬЮ "ПРОИЗВОДСТВЕННО-ТОРГОВАЯ ФИРМА ПРИРОДА"</t>
  </si>
  <si>
    <t>СЛОНЧАК ВАЛЕРИЯ ИГОРЕВНА</t>
  </si>
  <si>
    <t>7820336466</t>
  </si>
  <si>
    <t>1147847127559</t>
  </si>
  <si>
    <t>+7 (812) 185-06-17</t>
  </si>
  <si>
    <t>http://n-sale.com</t>
  </si>
  <si>
    <t>196601, САНКТ-ПЕТЕРБУРГ ГОРОД, ГОРОД ПУШКИН, ШОССЕ ПЕТЕРБУРГСКОЕ, ДОМ 2А, ЛИТ А, ОФИС 306</t>
  </si>
  <si>
    <t>ООО "РИВИЯ"</t>
  </si>
  <si>
    <t>ОБЩЕСТВО С ОГРАНИЧЕННОЙ ОТВЕТСТВЕННОСТЬЮ "РИВИЯ"</t>
  </si>
  <si>
    <t>ГЕЕВСКИЙ ИГОРЬ ОЛЕГОВИЧ</t>
  </si>
  <si>
    <t>3808193221</t>
  </si>
  <si>
    <t>1153850054412</t>
  </si>
  <si>
    <t>44-11-74</t>
  </si>
  <si>
    <t>664003, ИРКУТСКАЯ ОБЛАСТЬ, ГОРОД ИРКУТСК, УЛИЦА КИЕВСКАЯ, ДОМ 18</t>
  </si>
  <si>
    <t>ООО "РОСИНКА"</t>
  </si>
  <si>
    <t>ОБЩЕСТВО С ОГРАНИЧЕННОЙ ОТВЕТСТВЕННОСТЬЮ "РОСИНКА"</t>
  </si>
  <si>
    <t>ДОЛГИХ АЛЕКСЕЙ АЛЕКСАНДРОВИЧ</t>
  </si>
  <si>
    <t>5607141788</t>
  </si>
  <si>
    <t>1175658006875</t>
  </si>
  <si>
    <t>+7 (906) 848-41-89</t>
  </si>
  <si>
    <t>462371, ОРЕНБУРГСКАЯ ОБЛ, НОВОТРОИЦК Г, АККЕРМАНОВКА П, ГОРНАЯ УЛ, ДОМ 15В</t>
  </si>
  <si>
    <t>ООО "РОСТОКЪ"</t>
  </si>
  <si>
    <t>ОБЩЕСТВО С ОГРАНИЧЕННОЙ ОТВЕТСТВЕННОСТЬЮ "РОСТОКЪ"</t>
  </si>
  <si>
    <t>ПАВЛЮЧЕНКО ВЛАДИМИР ВИКТОРОВИЧ</t>
  </si>
  <si>
    <t>2305029706</t>
  </si>
  <si>
    <t>1152368001279</t>
  </si>
  <si>
    <t>353274, КРАСНОДАРСКИЙ КРАЙ, ГОРЯЧИЙ КЛЮЧ Г, ПЯТИГОРСКАЯ СТ-ЦА, ШКОЛЬНАЯ УЛ, ДОМ 14</t>
  </si>
  <si>
    <t>ООО "ТРИО"</t>
  </si>
  <si>
    <t>ОБЩЕСТВО С ОГРАНИЧЕННОЙ ОТВЕТСТВЕННОСТЬЮ "ТРИО"</t>
  </si>
  <si>
    <t>Ликвидатор ДАВЛЯТШИНА АЛЬБИНА АЛЬВЕРТОВНА</t>
  </si>
  <si>
    <t>7814707786</t>
  </si>
  <si>
    <t>1177847333400</t>
  </si>
  <si>
    <t>+7 (911) 022-30-93</t>
  </si>
  <si>
    <t>197350, САНКТ-ПЕТЕРБУРГ ГОРОД, ПР-КТ КОМЕНДАНТСКИЙ, Д. 51, К. 1, КВ. 431</t>
  </si>
  <si>
    <t>ООО "ТЮМЕНСКИЙ ЛЕСОСЕМЕННОЙ ЦЕНТР"</t>
  </si>
  <si>
    <t>ОБЩЕСТВО С ОГРАНИЧЕННОЙ ОТВЕТСТВЕННОСТЬЮ "ТЮМЕНСКИЙ ЛЕСОСЕМЕННОЙ ЦЕНТР"</t>
  </si>
  <si>
    <t>САДЫРОВ РУСТАМ ЮРЬЕВИЧ</t>
  </si>
  <si>
    <t>7203429670</t>
  </si>
  <si>
    <t>1177232026773</t>
  </si>
  <si>
    <t>+7 (908) 869-80-30</t>
  </si>
  <si>
    <t>625059, ТЮМЕНСКАЯ ОБЛАСТЬ, Г. ТЮМЕНЬ, УЛ. 2-Я ЗАПАДНАЯ, Д. 2</t>
  </si>
  <si>
    <t>ООО "УДАН"</t>
  </si>
  <si>
    <t>ОБЩЕСТВО С ОГРАНИЧЕННОЙ ОТВЕТСТВЕННОСТЬЮ "УДАН"</t>
  </si>
  <si>
    <t>МУЛЛАЯНОВ ДМИТРИЙ ИДРИСОВИЧ</t>
  </si>
  <si>
    <t>1838025742</t>
  </si>
  <si>
    <t>1211800023753</t>
  </si>
  <si>
    <t>INFO@SOLYANKA9.COM</t>
  </si>
  <si>
    <t>427960, Удмуртская Республика, Город САРАПУЛ, УЛ РАСКОЛЬНИКОВА, Д. 142, ЭТАЖ 3, ПОМЕЩ. 13А</t>
  </si>
  <si>
    <t>ООО "ФЛОРА"</t>
  </si>
  <si>
    <t>ОБЩЕСТВО С ОГРАНИЧЕННОЙ ОТВЕТСТВЕННОСТЬЮ "ФЛОРА"</t>
  </si>
  <si>
    <t>ФЕДОТОВ СЕРГЕЙ СЕРГЕЕВИЧ</t>
  </si>
  <si>
    <t>2536208847</t>
  </si>
  <si>
    <t>1082536012569</t>
  </si>
  <si>
    <t>297-54-25</t>
  </si>
  <si>
    <t>692667, ПРИМОРСКИЙ КРАЙ, МИХАЙЛОВСКИЙ Р-Н, ШИРЯЕВКА С, ОКТЯБРЬСКАЯ УЛ, ДОМ 13</t>
  </si>
  <si>
    <t>ООО "ФОРЕСТРИ"</t>
  </si>
  <si>
    <t>ОБЩЕСТВО С ОГРАНИЧЕННОЙ ОТВЕТСТВЕННОСТЬЮ "ФОРЕСТРИ"</t>
  </si>
  <si>
    <t>ГАМИДОВ ЭЛЬДАР ГАДЖИАЛИЕВИЧ</t>
  </si>
  <si>
    <t>2720063248</t>
  </si>
  <si>
    <t>1212700013723</t>
  </si>
  <si>
    <t>ELDAR.G7@GMAIL.COM</t>
  </si>
  <si>
    <t>680510, ХАБАРОВСКИЙ КРАЙ, Р-Н Хабаровский, С. Тополево, УЛ. САДОВАЯ, Д. 3, КВ. 24</t>
  </si>
  <si>
    <t>ООО "ХЦЛ"</t>
  </si>
  <si>
    <t>ОБЩЕСТВО С ОГРАНИЧЕННОЙ ОТВЕТСТВЕННОСТЬЮ "ХАБАРОВСКИЙ ЦЕНТР ЛЕСОВОДСТВА"</t>
  </si>
  <si>
    <t>МОСКВИЧЕВ ВАДИМ ГЕННАДЬЕВИЧ</t>
  </si>
  <si>
    <t>2720063657</t>
  </si>
  <si>
    <t>1212700020191</t>
  </si>
  <si>
    <t>ABRIS_VANINO@MAIL.RU</t>
  </si>
  <si>
    <t>680505, Хабаровский край, муниципальный район ХАБАРОВСКИЙ, Село РАКИТНОЕ, сельское поселение РАКИТНЕНСКОЕ, ТЕР. ТОСЭР ХАБАРОВСК ПЛОЩАДКА РАКИТНОЕ,  ,</t>
  </si>
  <si>
    <t>ООО "ЦВЕТЫ"</t>
  </si>
  <si>
    <t>ОБЩЕСТВО С ОГРАНИЧЕННОЙ ОТВЕТСТВЕННОСТЬЮ "ЦВЕТЫ"</t>
  </si>
  <si>
    <t>ВЕРЕВОЧКИНА НАДЕЖДА ВАСИЛЬЕВНА</t>
  </si>
  <si>
    <t>9103064884</t>
  </si>
  <si>
    <t>1159102032572</t>
  </si>
  <si>
    <t>+7 (978) 778-35-98</t>
  </si>
  <si>
    <t>uslugiyalta@mail.ru</t>
  </si>
  <si>
    <t>298600, КРЫМ РЕСПУБЛИКА, ГОРОД ЯЛТА, ПОСЕЛОК ГОРНОЕ, ДОМ 8</t>
  </si>
  <si>
    <t>ООО "ЦСМ"</t>
  </si>
  <si>
    <t>ОБЩЕСТВО С ОГРАНИЧЕННОЙ ОТВЕТСТВЕННОСТЬЮ "ЦЕНТР САДОВОГО МАСТЕРСТВА"</t>
  </si>
  <si>
    <t>КОСОЛАПОВА ЕКАТЕРИНА ВИКТОРОВНА</t>
  </si>
  <si>
    <t>5007068582</t>
  </si>
  <si>
    <t>1085007005401</t>
  </si>
  <si>
    <t>+7 (926) 159-63-60</t>
  </si>
  <si>
    <t>141840, МОСКОВСКАЯ ОБЛ, ДМИТРОВСКИЙ Р-Н, ЯХРОМА Г, ЛЕНИНА УЛ, 39, 54</t>
  </si>
  <si>
    <t>ООО "ЭКЛИН"</t>
  </si>
  <si>
    <t>ОБЩЕСТВО С ОГРАНИЧЕННОЙ ОТВЕТСТВЕННОСТЬЮ "ЭКЛИН"</t>
  </si>
  <si>
    <t>ГРИШАНИНА НАДЕЖДА ВИКТОРОВНА</t>
  </si>
  <si>
    <t>5259123376</t>
  </si>
  <si>
    <t>1165275004971</t>
  </si>
  <si>
    <t>603014, НИЖЕГОРОДСКАЯ ОБЛАСТЬ, ГОРОД НИЖНИЙ НОВГОРОД, УЛИЦА КОМИНТЕРНА, ДОМ 6/1, КВАРТИРА 108</t>
  </si>
  <si>
    <t>ООО "ЭКО ДОН"</t>
  </si>
  <si>
    <t>ОБЩЕСТВО С ОГРАНИЧЕННОЙ ОТВЕТСТВЕННОСТЬЮ "ЭКО ДОН"</t>
  </si>
  <si>
    <t>Зубов Игорь Анатольевич</t>
  </si>
  <si>
    <t>3409009819</t>
  </si>
  <si>
    <t>1023405529278</t>
  </si>
  <si>
    <t>3-74-69</t>
  </si>
  <si>
    <t>404503, ВОЛГОГРАДСКАЯ ОБЛ., Р-Н Калачевский, Г. Калач-на-Дону, УЛ. 51 ГВАРДЕЙСКАЯ, Д. 11, КВ. 8</t>
  </si>
  <si>
    <t>ООО "Экопродукт"</t>
  </si>
  <si>
    <t>ОБЩЕСТВО С ОГРАНИЧЕННОЙ ОТВЕТСТВЕННОСТЬЮ "Экопродукт"</t>
  </si>
  <si>
    <t>МЕНЬЩИКОВ ЕВГЕНИЙ НИКОЛАЕВИЧ</t>
  </si>
  <si>
    <t>4501149584</t>
  </si>
  <si>
    <t>1094501002606</t>
  </si>
  <si>
    <t>55-16-70</t>
  </si>
  <si>
    <t>641230, КУРГАНСКАЯ ОБЛАСТЬ, РАЙОН ВАРГАШИНСКИЙ, РАБОЧИЙ ПОСЕЛОК ВАРГАШИ, УЛИЦА ЧКАЛОВА, ДОМ 20, СЕКЦИЯ 7</t>
  </si>
  <si>
    <t>ООО "ЭПОХА ВОЗРОЖДЕНИЯ"</t>
  </si>
  <si>
    <t>ОБЩЕСТВО С ОГРАНИЧЕННОЙ ОТВЕТСТВЕННОСТЬЮ "ЭПОХА ВОЗРОЖДЕНИЯ"</t>
  </si>
  <si>
    <t>ИГНАТЕНКО СЕРГЕЙ АНТОНОВИЧ</t>
  </si>
  <si>
    <t>2466289913</t>
  </si>
  <si>
    <t>1212400032118</t>
  </si>
  <si>
    <t>OFFICE@LES24.INFO</t>
  </si>
  <si>
    <t>660020, Красноярский край, городской округ ГОРОД КРАСНОЯРСК, Город КРАСНОЯРСК, УЛ МУЖЕСТВА, Д. 10, ПОМЕЩ./ОФИС 6/7</t>
  </si>
  <si>
    <t>ООО "ЯМАЛЬСКИЙ ЛЕСХОЗ"</t>
  </si>
  <si>
    <t>ОБЩЕСТВО С ОГРАНИЧЕННОЙ ОТВЕТСТВЕННОСТЬЮ "ЯМАЛЬСКИЙ ЛЕСХОЗ"</t>
  </si>
  <si>
    <t>РУСИН ИВАН РОМАНОВИЧ</t>
  </si>
  <si>
    <t>8905063805</t>
  </si>
  <si>
    <t>1178901003698</t>
  </si>
  <si>
    <t>+7 (3496) 42-51-57</t>
  </si>
  <si>
    <t>629804, ЯМАЛО-НЕНЕЦКИЙ АВТОНОМНЫЙ ОКРУГ, ГОРОД НОЯБРЬСК, УЛИЦА ШЕВЧЕНКО, ДОМ 135, ЭТАЖ/ОФИС 1/105</t>
  </si>
  <si>
    <t>ООО «ГРИНАРО»</t>
  </si>
  <si>
    <t>ОБЩЕСТВО С ОГРАНИЧЕННОЙ ОТВЕТСТВЕННОСТЬЮ "ГРИНАРО"</t>
  </si>
  <si>
    <t>БОТВИНСКИЙ ЭДУАРД ВАЛЕРЬЕВИЧ</t>
  </si>
  <si>
    <t>7500001534</t>
  </si>
  <si>
    <t>1227500000958</t>
  </si>
  <si>
    <t>672000, Забайкальский край, городской округ ГОРОД ЧИТА, Город ЧИТА, УЛ КОСТЮШКО-ГРИГОРОВИЧА, Д. 5, ПОМЕЩ. 3, ОФИС 18</t>
  </si>
  <si>
    <t>ООО «ЗЕЛЁНЫЙ БОР»</t>
  </si>
  <si>
    <t>ОБЩЕСТВО С ОГРАНИЧЕННОЙ ОТВЕТСТВЕННОСТЬЮ «ЗЕЛЁНЫЙ БОР»</t>
  </si>
  <si>
    <t>ХЭНЫНЬШ ИРИНА РАДИОНОВНА</t>
  </si>
  <si>
    <t>9200004200</t>
  </si>
  <si>
    <t>1219200003461</t>
  </si>
  <si>
    <t>299055, Г.Севастополь, УЛ ГЕНЕРАЛА ЛЕБЕДЯ, Д. 47, ОФИС 2</t>
  </si>
  <si>
    <t>ООО «СТРЕЛАТЕХНО»</t>
  </si>
  <si>
    <t>ОБЩЕСТВО С ОГРАНИЧЕННОЙ ОТВЕТСТВЕННОСТЬЮ "СТРЕЛАТЕХНО"</t>
  </si>
  <si>
    <t>ГУТОРОВА ОЛЬГА СЕРГЕЕВНА</t>
  </si>
  <si>
    <t>6722035349</t>
  </si>
  <si>
    <t>1206700005489</t>
  </si>
  <si>
    <t>+7 (910) 112-19-16</t>
  </si>
  <si>
    <t>1121916@mail.ru</t>
  </si>
  <si>
    <t>215010, СМОЛЕНСКАЯ ОБЛАСТЬ, РАЙОН ГАГАРИНСКИЙ, ГОРОД ГАГАРИН, УЛИЦА ЗАВОДСКАЯ, ДОМ 7, КВАРТИРА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</si>
</sst>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color rgb="FF5C0303"/>
      <name val="Arial"/>
      <family val="2"/>
      <charset val="1"/>
    </font>
    <font>
      <u/>
      <sz val="10"/>
      <color rgb="FF4D4DA7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Normal="100" workbookViewId="0">
      <selection activeCell="D1" sqref="D1"/>
    </sheetView>
  </sheetViews>
  <sheetFormatPr defaultColWidth="41.28515625" defaultRowHeight="49.5" customHeight="1" x14ac:dyDescent="0.2"/>
  <cols>
    <col min="1" max="1" width="39.7109375" style="2" customWidth="1"/>
    <col min="2" max="2" width="27.7109375" style="2" customWidth="1"/>
    <col min="3" max="3" width="34.85546875" style="2" customWidth="1"/>
    <col min="4" max="4" width="17.28515625" style="2" customWidth="1"/>
    <col min="5" max="5" width="24.85546875" style="2" customWidth="1"/>
    <col min="6" max="6" width="17" style="2" customWidth="1"/>
    <col min="7" max="7" width="18.28515625" style="2" customWidth="1"/>
    <col min="8" max="8" width="21.85546875" style="2" customWidth="1"/>
    <col min="9" max="9" width="26.28515625" style="2" customWidth="1"/>
    <col min="10" max="10" width="16.85546875" style="2" customWidth="1"/>
    <col min="11" max="16384" width="41.28515625" style="2"/>
  </cols>
  <sheetData>
    <row r="1" spans="1:13" ht="30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3" ht="63.75" customHeight="1" x14ac:dyDescent="0.2">
      <c r="A2" s="3" t="str">
        <f>HYPERLINK("https://www.list-org.com/company/12809096","https://www.list-org.com/company/12809096")</f>
        <v>https://www.list-org.com/company/12809096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/>
      <c r="I2" s="4"/>
      <c r="J2" s="4"/>
      <c r="K2" s="4" t="s">
        <v>17</v>
      </c>
      <c r="L2" s="5"/>
      <c r="M2" s="5"/>
    </row>
    <row r="3" spans="1:13" ht="64.5" customHeight="1" x14ac:dyDescent="0.2">
      <c r="A3" s="3" t="str">
        <f>HYPERLINK("https://www.list-org.com/company/12753612","https://www.list-org.com/company/12753612")</f>
        <v>https://www.list-org.com/company/12753612</v>
      </c>
      <c r="B3" s="4" t="s">
        <v>18</v>
      </c>
      <c r="C3" s="4" t="s">
        <v>19</v>
      </c>
      <c r="D3" s="4" t="s">
        <v>13</v>
      </c>
      <c r="E3" s="4" t="s">
        <v>20</v>
      </c>
      <c r="F3" s="4" t="s">
        <v>21</v>
      </c>
      <c r="G3" s="4" t="s">
        <v>22</v>
      </c>
      <c r="H3" s="4" t="s">
        <v>23</v>
      </c>
      <c r="I3" s="4"/>
      <c r="J3" s="4"/>
      <c r="K3" s="4" t="s">
        <v>24</v>
      </c>
      <c r="L3" s="5"/>
      <c r="M3" s="5"/>
    </row>
    <row r="4" spans="1:13" ht="49.5" customHeight="1" x14ac:dyDescent="0.2">
      <c r="A4" s="3" t="str">
        <f>HYPERLINK("https://www.list-org.com/company/5633443","https://www.list-org.com/company/5633443")</f>
        <v>https://www.list-org.com/company/5633443</v>
      </c>
      <c r="B4" s="4" t="s">
        <v>25</v>
      </c>
      <c r="C4" s="4" t="s">
        <v>26</v>
      </c>
      <c r="D4" s="4" t="s">
        <v>13</v>
      </c>
      <c r="E4" s="4" t="s">
        <v>27</v>
      </c>
      <c r="F4" s="4" t="s">
        <v>28</v>
      </c>
      <c r="G4" s="4" t="s">
        <v>29</v>
      </c>
      <c r="H4" s="4" t="s">
        <v>30</v>
      </c>
      <c r="I4" s="4"/>
      <c r="J4" s="4"/>
      <c r="K4" s="4" t="s">
        <v>31</v>
      </c>
      <c r="L4" s="5"/>
      <c r="M4" s="5"/>
    </row>
    <row r="5" spans="1:13" ht="49.5" customHeight="1" x14ac:dyDescent="0.2">
      <c r="A5" s="3" t="str">
        <f>HYPERLINK("https://www.list-org.com/company/4544887","https://www.list-org.com/company/4544887")</f>
        <v>https://www.list-org.com/company/4544887</v>
      </c>
      <c r="B5" s="4" t="s">
        <v>32</v>
      </c>
      <c r="C5" s="4" t="s">
        <v>33</v>
      </c>
      <c r="D5" s="4" t="s">
        <v>13</v>
      </c>
      <c r="E5" s="4" t="s">
        <v>34</v>
      </c>
      <c r="F5" s="4" t="s">
        <v>35</v>
      </c>
      <c r="G5" s="4" t="s">
        <v>36</v>
      </c>
      <c r="H5" s="4" t="s">
        <v>37</v>
      </c>
      <c r="I5" s="4"/>
      <c r="J5" s="4"/>
      <c r="K5" s="4" t="s">
        <v>38</v>
      </c>
      <c r="L5" s="5"/>
      <c r="M5" s="5"/>
    </row>
    <row r="6" spans="1:13" ht="49.5" customHeight="1" x14ac:dyDescent="0.2">
      <c r="A6" s="3" t="str">
        <f>HYPERLINK("https://www.list-org.com/company/266723","https://www.list-org.com/company/266723")</f>
        <v>https://www.list-org.com/company/266723</v>
      </c>
      <c r="B6" s="4" t="s">
        <v>39</v>
      </c>
      <c r="C6" s="4" t="s">
        <v>40</v>
      </c>
      <c r="D6" s="4" t="s">
        <v>13</v>
      </c>
      <c r="E6" s="4" t="s">
        <v>41</v>
      </c>
      <c r="F6" s="4" t="s">
        <v>42</v>
      </c>
      <c r="G6" s="4" t="s">
        <v>43</v>
      </c>
      <c r="H6" s="4" t="s">
        <v>44</v>
      </c>
      <c r="I6" s="4"/>
      <c r="J6" s="4"/>
      <c r="K6" s="4" t="s">
        <v>45</v>
      </c>
      <c r="L6" s="5"/>
      <c r="M6" s="5"/>
    </row>
    <row r="7" spans="1:13" ht="49.5" customHeight="1" x14ac:dyDescent="0.2">
      <c r="A7" s="3" t="str">
        <f>HYPERLINK("https://www.list-org.com/company/13418562","https://www.list-org.com/company/13418562")</f>
        <v>https://www.list-org.com/company/13418562</v>
      </c>
      <c r="B7" s="4" t="s">
        <v>46</v>
      </c>
      <c r="C7" s="4" t="s">
        <v>47</v>
      </c>
      <c r="D7" s="4" t="s">
        <v>13</v>
      </c>
      <c r="E7" s="4" t="s">
        <v>48</v>
      </c>
      <c r="F7" s="4" t="s">
        <v>49</v>
      </c>
      <c r="G7" s="4" t="s">
        <v>50</v>
      </c>
      <c r="H7" s="4"/>
      <c r="I7" s="4"/>
      <c r="J7" s="4"/>
      <c r="K7" s="4" t="s">
        <v>51</v>
      </c>
      <c r="L7" s="5"/>
      <c r="M7" s="5"/>
    </row>
    <row r="8" spans="1:13" ht="49.5" customHeight="1" x14ac:dyDescent="0.2">
      <c r="A8" s="3" t="str">
        <f>HYPERLINK("https://www.list-org.com/company/1610741","https://www.list-org.com/company/1610741")</f>
        <v>https://www.list-org.com/company/1610741</v>
      </c>
      <c r="B8" s="4" t="s">
        <v>52</v>
      </c>
      <c r="C8" s="4" t="s">
        <v>53</v>
      </c>
      <c r="D8" s="4" t="s">
        <v>13</v>
      </c>
      <c r="E8" s="4" t="s">
        <v>54</v>
      </c>
      <c r="F8" s="4" t="s">
        <v>55</v>
      </c>
      <c r="G8" s="4" t="s">
        <v>56</v>
      </c>
      <c r="H8" s="4" t="s">
        <v>57</v>
      </c>
      <c r="I8" s="4"/>
      <c r="J8" s="4"/>
      <c r="K8" s="4" t="s">
        <v>58</v>
      </c>
      <c r="L8" s="5"/>
      <c r="M8" s="5"/>
    </row>
    <row r="9" spans="1:13" ht="49.5" customHeight="1" x14ac:dyDescent="0.2">
      <c r="A9" s="3" t="str">
        <f>HYPERLINK("https://www.list-org.com/company/13334771","https://www.list-org.com/company/13334771")</f>
        <v>https://www.list-org.com/company/13334771</v>
      </c>
      <c r="B9" s="4" t="s">
        <v>59</v>
      </c>
      <c r="C9" s="4" t="s">
        <v>60</v>
      </c>
      <c r="D9" s="4" t="s">
        <v>13</v>
      </c>
      <c r="E9" s="4" t="s">
        <v>61</v>
      </c>
      <c r="F9" s="4" t="s">
        <v>62</v>
      </c>
      <c r="G9" s="4" t="s">
        <v>63</v>
      </c>
      <c r="H9" s="4"/>
      <c r="I9" s="4" t="s">
        <v>64</v>
      </c>
      <c r="J9" s="4"/>
      <c r="K9" s="4" t="s">
        <v>65</v>
      </c>
      <c r="L9" s="5"/>
      <c r="M9" s="5"/>
    </row>
    <row r="10" spans="1:13" ht="49.5" customHeight="1" x14ac:dyDescent="0.2">
      <c r="A10" s="3" t="str">
        <f>HYPERLINK("https://www.list-org.com/company/105119","https://www.list-org.com/company/105119")</f>
        <v>https://www.list-org.com/company/105119</v>
      </c>
      <c r="B10" s="4" t="s">
        <v>66</v>
      </c>
      <c r="C10" s="4" t="s">
        <v>67</v>
      </c>
      <c r="D10" s="4" t="s">
        <v>13</v>
      </c>
      <c r="E10" s="4" t="s">
        <v>68</v>
      </c>
      <c r="F10" s="4" t="s">
        <v>69</v>
      </c>
      <c r="G10" s="4" t="s">
        <v>70</v>
      </c>
      <c r="H10" s="4" t="s">
        <v>71</v>
      </c>
      <c r="I10" s="4"/>
      <c r="J10" s="4"/>
      <c r="K10" s="4" t="s">
        <v>72</v>
      </c>
      <c r="L10" s="5"/>
      <c r="M10" s="5"/>
    </row>
    <row r="11" spans="1:13" ht="49.5" customHeight="1" x14ac:dyDescent="0.2">
      <c r="A11" s="3" t="str">
        <f>HYPERLINK("https://www.list-org.com/company/1096902","https://www.list-org.com/company/1096902")</f>
        <v>https://www.list-org.com/company/1096902</v>
      </c>
      <c r="B11" s="4" t="s">
        <v>73</v>
      </c>
      <c r="C11" s="4" t="s">
        <v>74</v>
      </c>
      <c r="D11" s="4" t="s">
        <v>13</v>
      </c>
      <c r="E11" s="4" t="s">
        <v>75</v>
      </c>
      <c r="F11" s="4" t="s">
        <v>76</v>
      </c>
      <c r="G11" s="4" t="s">
        <v>77</v>
      </c>
      <c r="H11" s="4" t="s">
        <v>78</v>
      </c>
      <c r="I11" s="4"/>
      <c r="J11" s="4"/>
      <c r="K11" s="4" t="s">
        <v>79</v>
      </c>
      <c r="L11" s="5"/>
      <c r="M11" s="5"/>
    </row>
    <row r="12" spans="1:13" ht="49.5" customHeight="1" x14ac:dyDescent="0.2">
      <c r="A12" s="3" t="str">
        <f>HYPERLINK("https://www.list-org.com/company/315213","https://www.list-org.com/company/315213")</f>
        <v>https://www.list-org.com/company/315213</v>
      </c>
      <c r="B12" s="4" t="s">
        <v>80</v>
      </c>
      <c r="C12" s="4" t="s">
        <v>81</v>
      </c>
      <c r="D12" s="4" t="s">
        <v>13</v>
      </c>
      <c r="E12" s="4" t="s">
        <v>82</v>
      </c>
      <c r="F12" s="4" t="s">
        <v>83</v>
      </c>
      <c r="G12" s="4" t="s">
        <v>84</v>
      </c>
      <c r="H12" s="4" t="s">
        <v>85</v>
      </c>
      <c r="I12" s="4"/>
      <c r="J12" s="4"/>
      <c r="K12" s="4" t="s">
        <v>86</v>
      </c>
      <c r="L12" s="5"/>
      <c r="M12" s="5"/>
    </row>
    <row r="13" spans="1:13" ht="49.5" customHeight="1" x14ac:dyDescent="0.2">
      <c r="A13" s="3" t="str">
        <f>HYPERLINK("https://www.list-org.com/company/445099","https://www.list-org.com/company/445099")</f>
        <v>https://www.list-org.com/company/445099</v>
      </c>
      <c r="B13" s="4" t="s">
        <v>87</v>
      </c>
      <c r="C13" s="4" t="s">
        <v>88</v>
      </c>
      <c r="D13" s="4" t="s">
        <v>13</v>
      </c>
      <c r="E13" s="4" t="s">
        <v>89</v>
      </c>
      <c r="F13" s="4" t="s">
        <v>90</v>
      </c>
      <c r="G13" s="4" t="s">
        <v>91</v>
      </c>
      <c r="H13" s="4" t="s">
        <v>92</v>
      </c>
      <c r="I13" s="4"/>
      <c r="J13" s="4"/>
      <c r="K13" s="4" t="s">
        <v>93</v>
      </c>
      <c r="L13" s="5"/>
      <c r="M13" s="5"/>
    </row>
    <row r="14" spans="1:13" ht="49.5" customHeight="1" x14ac:dyDescent="0.2">
      <c r="A14" s="3" t="str">
        <f>HYPERLINK("https://www.list-org.com/company/11814571","https://www.list-org.com/company/11814571")</f>
        <v>https://www.list-org.com/company/11814571</v>
      </c>
      <c r="B14" s="4" t="s">
        <v>94</v>
      </c>
      <c r="C14" s="4" t="s">
        <v>94</v>
      </c>
      <c r="D14" s="4" t="s">
        <v>13</v>
      </c>
      <c r="E14" s="4" t="s">
        <v>95</v>
      </c>
      <c r="F14" s="4" t="s">
        <v>96</v>
      </c>
      <c r="G14" s="4" t="s">
        <v>97</v>
      </c>
      <c r="H14" s="4"/>
      <c r="I14" s="4"/>
      <c r="J14" s="4"/>
      <c r="K14" s="4" t="s">
        <v>98</v>
      </c>
      <c r="L14" s="5"/>
      <c r="M14" s="5"/>
    </row>
    <row r="15" spans="1:13" ht="49.5" customHeight="1" x14ac:dyDescent="0.2">
      <c r="A15" s="3" t="str">
        <f>HYPERLINK("https://www.list-org.com/company/5862689","https://www.list-org.com/company/5862689")</f>
        <v>https://www.list-org.com/company/5862689</v>
      </c>
      <c r="B15" s="4" t="s">
        <v>99</v>
      </c>
      <c r="C15" s="4" t="s">
        <v>100</v>
      </c>
      <c r="D15" s="4" t="s">
        <v>13</v>
      </c>
      <c r="E15" s="4" t="s">
        <v>101</v>
      </c>
      <c r="F15" s="4" t="s">
        <v>102</v>
      </c>
      <c r="G15" s="4" t="s">
        <v>103</v>
      </c>
      <c r="H15" s="4" t="s">
        <v>104</v>
      </c>
      <c r="I15" s="4"/>
      <c r="J15" s="4"/>
      <c r="K15" s="4" t="s">
        <v>105</v>
      </c>
      <c r="L15" s="5"/>
      <c r="M15" s="5"/>
    </row>
    <row r="16" spans="1:13" ht="49.5" customHeight="1" x14ac:dyDescent="0.2">
      <c r="A16" s="3" t="str">
        <f>HYPERLINK("https://www.list-org.com/company/9246121","https://www.list-org.com/company/9246121")</f>
        <v>https://www.list-org.com/company/9246121</v>
      </c>
      <c r="B16" s="4" t="s">
        <v>106</v>
      </c>
      <c r="C16" s="4" t="s">
        <v>107</v>
      </c>
      <c r="D16" s="4" t="s">
        <v>13</v>
      </c>
      <c r="E16" s="4" t="s">
        <v>108</v>
      </c>
      <c r="F16" s="4" t="s">
        <v>109</v>
      </c>
      <c r="G16" s="4" t="s">
        <v>110</v>
      </c>
      <c r="H16" s="4"/>
      <c r="I16" s="4"/>
      <c r="J16" s="4"/>
      <c r="K16" s="4" t="s">
        <v>111</v>
      </c>
      <c r="L16" s="5"/>
      <c r="M16" s="5"/>
    </row>
    <row r="17" spans="1:13" ht="49.5" customHeight="1" x14ac:dyDescent="0.2">
      <c r="A17" s="3" t="str">
        <f>HYPERLINK("https://www.list-org.com/company/4243904","https://www.list-org.com/company/4243904")</f>
        <v>https://www.list-org.com/company/4243904</v>
      </c>
      <c r="B17" s="4" t="s">
        <v>112</v>
      </c>
      <c r="C17" s="4" t="s">
        <v>113</v>
      </c>
      <c r="D17" s="4" t="s">
        <v>13</v>
      </c>
      <c r="E17" s="4" t="s">
        <v>114</v>
      </c>
      <c r="F17" s="4" t="s">
        <v>115</v>
      </c>
      <c r="G17" s="4" t="s">
        <v>116</v>
      </c>
      <c r="H17" s="4" t="s">
        <v>117</v>
      </c>
      <c r="I17" s="4"/>
      <c r="J17" s="4"/>
      <c r="K17" s="4" t="s">
        <v>118</v>
      </c>
      <c r="L17" s="5"/>
      <c r="M17" s="5"/>
    </row>
    <row r="18" spans="1:13" ht="49.5" customHeight="1" x14ac:dyDescent="0.2">
      <c r="A18" s="3" t="str">
        <f>HYPERLINK("https://www.list-org.com/company/8101203","https://www.list-org.com/company/8101203")</f>
        <v>https://www.list-org.com/company/8101203</v>
      </c>
      <c r="B18" s="4" t="s">
        <v>119</v>
      </c>
      <c r="C18" s="4" t="s">
        <v>120</v>
      </c>
      <c r="D18" s="4" t="s">
        <v>13</v>
      </c>
      <c r="E18" s="4" t="s">
        <v>121</v>
      </c>
      <c r="F18" s="4" t="s">
        <v>122</v>
      </c>
      <c r="G18" s="4" t="s">
        <v>123</v>
      </c>
      <c r="H18" s="4"/>
      <c r="I18" s="4"/>
      <c r="J18" s="4"/>
      <c r="K18" s="4" t="s">
        <v>124</v>
      </c>
      <c r="L18" s="5"/>
      <c r="M18" s="5"/>
    </row>
    <row r="19" spans="1:13" ht="49.5" customHeight="1" x14ac:dyDescent="0.2">
      <c r="A19" s="3" t="str">
        <f>HYPERLINK("https://www.list-org.com/company/2459879","https://www.list-org.com/company/2459879")</f>
        <v>https://www.list-org.com/company/2459879</v>
      </c>
      <c r="B19" s="4" t="s">
        <v>125</v>
      </c>
      <c r="C19" s="4" t="s">
        <v>126</v>
      </c>
      <c r="D19" s="4" t="s">
        <v>13</v>
      </c>
      <c r="E19" s="4" t="s">
        <v>127</v>
      </c>
      <c r="F19" s="4" t="s">
        <v>128</v>
      </c>
      <c r="G19" s="4" t="s">
        <v>129</v>
      </c>
      <c r="H19" s="4"/>
      <c r="I19" s="4"/>
      <c r="J19" s="4"/>
      <c r="K19" s="4" t="s">
        <v>130</v>
      </c>
      <c r="L19" s="5"/>
      <c r="M19" s="5"/>
    </row>
    <row r="20" spans="1:13" ht="49.5" customHeight="1" x14ac:dyDescent="0.2">
      <c r="A20" s="3" t="str">
        <f>HYPERLINK("https://www.list-org.com/company/9881119","https://www.list-org.com/company/9881119")</f>
        <v>https://www.list-org.com/company/9881119</v>
      </c>
      <c r="B20" s="4" t="s">
        <v>131</v>
      </c>
      <c r="C20" s="4" t="s">
        <v>132</v>
      </c>
      <c r="D20" s="4" t="s">
        <v>13</v>
      </c>
      <c r="E20" s="4" t="s">
        <v>133</v>
      </c>
      <c r="F20" s="4" t="s">
        <v>134</v>
      </c>
      <c r="G20" s="4" t="s">
        <v>135</v>
      </c>
      <c r="H20" s="4"/>
      <c r="I20" s="4" t="s">
        <v>136</v>
      </c>
      <c r="J20" s="4"/>
      <c r="K20" s="4" t="s">
        <v>137</v>
      </c>
      <c r="L20" s="5"/>
      <c r="M20" s="5"/>
    </row>
    <row r="21" spans="1:13" ht="49.5" customHeight="1" x14ac:dyDescent="0.2">
      <c r="A21" s="3" t="str">
        <f>HYPERLINK("https://www.list-org.com/company/6104557","https://www.list-org.com/company/6104557")</f>
        <v>https://www.list-org.com/company/6104557</v>
      </c>
      <c r="B21" s="4" t="s">
        <v>138</v>
      </c>
      <c r="C21" s="4" t="s">
        <v>139</v>
      </c>
      <c r="D21" s="4" t="s">
        <v>13</v>
      </c>
      <c r="E21" s="4" t="s">
        <v>140</v>
      </c>
      <c r="F21" s="4" t="s">
        <v>141</v>
      </c>
      <c r="G21" s="4" t="s">
        <v>142</v>
      </c>
      <c r="H21" s="4" t="s">
        <v>143</v>
      </c>
      <c r="I21" s="4"/>
      <c r="J21" s="4"/>
      <c r="K21" s="4" t="s">
        <v>144</v>
      </c>
      <c r="L21" s="5"/>
      <c r="M21" s="5"/>
    </row>
    <row r="22" spans="1:13" ht="49.5" customHeight="1" x14ac:dyDescent="0.2">
      <c r="A22" s="3" t="str">
        <f>HYPERLINK("https://www.list-org.com/company/8178835","https://www.list-org.com/company/8178835")</f>
        <v>https://www.list-org.com/company/8178835</v>
      </c>
      <c r="B22" s="4" t="s">
        <v>145</v>
      </c>
      <c r="C22" s="4" t="s">
        <v>146</v>
      </c>
      <c r="D22" s="4" t="s">
        <v>13</v>
      </c>
      <c r="E22" s="4" t="s">
        <v>147</v>
      </c>
      <c r="F22" s="4" t="s">
        <v>148</v>
      </c>
      <c r="G22" s="4" t="s">
        <v>149</v>
      </c>
      <c r="H22" s="4" t="s">
        <v>150</v>
      </c>
      <c r="I22" s="4"/>
      <c r="J22" s="4"/>
      <c r="K22" s="4" t="s">
        <v>151</v>
      </c>
      <c r="L22" s="5"/>
      <c r="M22" s="5"/>
    </row>
    <row r="23" spans="1:13" ht="49.5" customHeight="1" x14ac:dyDescent="0.2">
      <c r="A23" s="3" t="str">
        <f>HYPERLINK("https://www.list-org.com/company/5470064","https://www.list-org.com/company/5470064")</f>
        <v>https://www.list-org.com/company/5470064</v>
      </c>
      <c r="B23" s="4" t="s">
        <v>152</v>
      </c>
      <c r="C23" s="4" t="s">
        <v>153</v>
      </c>
      <c r="D23" s="4" t="s">
        <v>13</v>
      </c>
      <c r="E23" s="4" t="s">
        <v>154</v>
      </c>
      <c r="F23" s="4" t="s">
        <v>155</v>
      </c>
      <c r="G23" s="4" t="s">
        <v>156</v>
      </c>
      <c r="H23" s="4"/>
      <c r="I23" s="4"/>
      <c r="J23" s="4"/>
      <c r="K23" s="4" t="s">
        <v>157</v>
      </c>
      <c r="L23" s="5"/>
      <c r="M23" s="5"/>
    </row>
    <row r="24" spans="1:13" ht="49.5" customHeight="1" x14ac:dyDescent="0.2">
      <c r="A24" s="3" t="str">
        <f>HYPERLINK("https://www.list-org.com/company/4246185","https://www.list-org.com/company/4246185")</f>
        <v>https://www.list-org.com/company/4246185</v>
      </c>
      <c r="B24" s="4" t="s">
        <v>158</v>
      </c>
      <c r="C24" s="4" t="s">
        <v>159</v>
      </c>
      <c r="D24" s="4" t="s">
        <v>13</v>
      </c>
      <c r="E24" s="4" t="s">
        <v>160</v>
      </c>
      <c r="F24" s="4" t="s">
        <v>161</v>
      </c>
      <c r="G24" s="4" t="s">
        <v>162</v>
      </c>
      <c r="H24" s="4" t="s">
        <v>163</v>
      </c>
      <c r="I24" s="4"/>
      <c r="J24" s="4"/>
      <c r="K24" s="4" t="s">
        <v>164</v>
      </c>
      <c r="L24" s="5"/>
      <c r="M24" s="5"/>
    </row>
    <row r="25" spans="1:13" ht="49.5" customHeight="1" x14ac:dyDescent="0.2">
      <c r="A25" s="3" t="str">
        <f>HYPERLINK("https://www.list-org.com/company/11603649","https://www.list-org.com/company/11603649")</f>
        <v>https://www.list-org.com/company/11603649</v>
      </c>
      <c r="B25" s="4" t="s">
        <v>165</v>
      </c>
      <c r="C25" s="4" t="s">
        <v>166</v>
      </c>
      <c r="D25" s="4" t="s">
        <v>13</v>
      </c>
      <c r="E25" s="4" t="s">
        <v>167</v>
      </c>
      <c r="F25" s="4" t="s">
        <v>168</v>
      </c>
      <c r="G25" s="4" t="s">
        <v>169</v>
      </c>
      <c r="H25" s="4" t="s">
        <v>170</v>
      </c>
      <c r="I25" s="4" t="s">
        <v>171</v>
      </c>
      <c r="J25" s="4"/>
      <c r="K25" s="4" t="s">
        <v>172</v>
      </c>
      <c r="L25" s="5"/>
      <c r="M25" s="5"/>
    </row>
    <row r="26" spans="1:13" ht="49.5" customHeight="1" x14ac:dyDescent="0.2">
      <c r="A26" s="3" t="str">
        <f>HYPERLINK("https://www.list-org.com/company/5037528","https://www.list-org.com/company/5037528")</f>
        <v>https://www.list-org.com/company/5037528</v>
      </c>
      <c r="B26" s="4" t="s">
        <v>173</v>
      </c>
      <c r="C26" s="4" t="s">
        <v>174</v>
      </c>
      <c r="D26" s="4" t="s">
        <v>13</v>
      </c>
      <c r="E26" s="4" t="s">
        <v>175</v>
      </c>
      <c r="F26" s="4" t="s">
        <v>176</v>
      </c>
      <c r="G26" s="4" t="s">
        <v>177</v>
      </c>
      <c r="H26" s="4" t="s">
        <v>178</v>
      </c>
      <c r="I26" s="4"/>
      <c r="J26" s="4"/>
      <c r="K26" s="4" t="s">
        <v>179</v>
      </c>
      <c r="L26" s="5"/>
      <c r="M26" s="5"/>
    </row>
    <row r="27" spans="1:13" ht="49.5" customHeight="1" x14ac:dyDescent="0.2">
      <c r="A27" s="3" t="str">
        <f>HYPERLINK("https://www.list-org.com/company/5185104","https://www.list-org.com/company/5185104")</f>
        <v>https://www.list-org.com/company/5185104</v>
      </c>
      <c r="B27" s="4" t="s">
        <v>180</v>
      </c>
      <c r="C27" s="4" t="s">
        <v>181</v>
      </c>
      <c r="D27" s="4" t="s">
        <v>13</v>
      </c>
      <c r="E27" s="4" t="s">
        <v>182</v>
      </c>
      <c r="F27" s="4" t="s">
        <v>183</v>
      </c>
      <c r="G27" s="4" t="s">
        <v>184</v>
      </c>
      <c r="H27" s="4" t="s">
        <v>185</v>
      </c>
      <c r="I27" s="4"/>
      <c r="J27" s="4"/>
      <c r="K27" s="4" t="s">
        <v>186</v>
      </c>
      <c r="L27" s="5"/>
      <c r="M27" s="5"/>
    </row>
    <row r="28" spans="1:13" ht="54.75" customHeight="1" x14ac:dyDescent="0.2">
      <c r="A28" s="3" t="str">
        <f>HYPERLINK("https://www.list-org.com/company/5695024","https://www.list-org.com/company/5695024")</f>
        <v>https://www.list-org.com/company/5695024</v>
      </c>
      <c r="B28" s="4" t="s">
        <v>187</v>
      </c>
      <c r="C28" s="4" t="s">
        <v>188</v>
      </c>
      <c r="D28" s="4" t="s">
        <v>13</v>
      </c>
      <c r="E28" s="4" t="s">
        <v>189</v>
      </c>
      <c r="F28" s="4" t="s">
        <v>190</v>
      </c>
      <c r="G28" s="4" t="s">
        <v>191</v>
      </c>
      <c r="H28" s="4"/>
      <c r="I28" s="4" t="s">
        <v>192</v>
      </c>
      <c r="J28" s="4"/>
      <c r="K28" s="4" t="s">
        <v>193</v>
      </c>
      <c r="L28" s="5"/>
      <c r="M28" s="5"/>
    </row>
    <row r="29" spans="1:13" ht="49.5" customHeight="1" x14ac:dyDescent="0.2">
      <c r="A29" s="3" t="str">
        <f>HYPERLINK("https://www.list-org.com/company/3496390","https://www.list-org.com/company/3496390")</f>
        <v>https://www.list-org.com/company/3496390</v>
      </c>
      <c r="B29" s="4" t="s">
        <v>194</v>
      </c>
      <c r="C29" s="4" t="s">
        <v>195</v>
      </c>
      <c r="D29" s="4" t="s">
        <v>13</v>
      </c>
      <c r="E29" s="4" t="s">
        <v>196</v>
      </c>
      <c r="F29" s="4" t="s">
        <v>197</v>
      </c>
      <c r="G29" s="4" t="s">
        <v>198</v>
      </c>
      <c r="H29" s="4" t="s">
        <v>199</v>
      </c>
      <c r="I29" s="4"/>
      <c r="J29" s="4"/>
      <c r="K29" s="4" t="s">
        <v>200</v>
      </c>
      <c r="L29" s="5"/>
      <c r="M29" s="5"/>
    </row>
    <row r="30" spans="1:13" ht="49.5" customHeight="1" x14ac:dyDescent="0.2">
      <c r="A30" s="3" t="str">
        <f>HYPERLINK("https://www.list-org.com/company/2045913","https://www.list-org.com/company/2045913")</f>
        <v>https://www.list-org.com/company/2045913</v>
      </c>
      <c r="B30" s="4" t="s">
        <v>201</v>
      </c>
      <c r="C30" s="4" t="s">
        <v>202</v>
      </c>
      <c r="D30" s="4" t="s">
        <v>13</v>
      </c>
      <c r="E30" s="4" t="s">
        <v>203</v>
      </c>
      <c r="F30" s="4" t="s">
        <v>204</v>
      </c>
      <c r="G30" s="4" t="s">
        <v>205</v>
      </c>
      <c r="H30" s="4" t="s">
        <v>206</v>
      </c>
      <c r="I30" s="4"/>
      <c r="J30" s="4"/>
      <c r="K30" s="4" t="s">
        <v>207</v>
      </c>
      <c r="L30" s="5"/>
      <c r="M30" s="5"/>
    </row>
    <row r="31" spans="1:13" ht="49.5" customHeight="1" x14ac:dyDescent="0.2">
      <c r="A31" s="3" t="str">
        <f>HYPERLINK("https://www.list-org.com/company/8053715","https://www.list-org.com/company/8053715")</f>
        <v>https://www.list-org.com/company/8053715</v>
      </c>
      <c r="B31" s="4" t="s">
        <v>208</v>
      </c>
      <c r="C31" s="4" t="s">
        <v>209</v>
      </c>
      <c r="D31" s="4" t="s">
        <v>13</v>
      </c>
      <c r="E31" s="4" t="s">
        <v>210</v>
      </c>
      <c r="F31" s="4" t="s">
        <v>211</v>
      </c>
      <c r="G31" s="4" t="s">
        <v>212</v>
      </c>
      <c r="H31" s="4" t="s">
        <v>213</v>
      </c>
      <c r="I31" s="4"/>
      <c r="J31" s="4"/>
      <c r="K31" s="4" t="s">
        <v>214</v>
      </c>
      <c r="L31" s="5"/>
      <c r="M31" s="5"/>
    </row>
    <row r="32" spans="1:13" ht="49.5" customHeight="1" x14ac:dyDescent="0.2">
      <c r="A32" s="3" t="str">
        <f>HYPERLINK("https://www.list-org.com/company/2343314","https://www.list-org.com/company/2343314")</f>
        <v>https://www.list-org.com/company/2343314</v>
      </c>
      <c r="B32" s="4" t="s">
        <v>215</v>
      </c>
      <c r="C32" s="4" t="s">
        <v>216</v>
      </c>
      <c r="D32" s="4" t="s">
        <v>13</v>
      </c>
      <c r="E32" s="4" t="s">
        <v>217</v>
      </c>
      <c r="F32" s="4" t="s">
        <v>218</v>
      </c>
      <c r="G32" s="4" t="s">
        <v>219</v>
      </c>
      <c r="H32" s="4" t="s">
        <v>220</v>
      </c>
      <c r="I32" s="4"/>
      <c r="J32" s="4"/>
      <c r="K32" s="4" t="s">
        <v>221</v>
      </c>
      <c r="L32" s="5"/>
      <c r="M32" s="5"/>
    </row>
    <row r="33" spans="1:13" ht="49.5" customHeight="1" x14ac:dyDescent="0.2">
      <c r="A33" s="3" t="str">
        <f>HYPERLINK("https://www.list-org.com/company/6875757","https://www.list-org.com/company/6875757")</f>
        <v>https://www.list-org.com/company/6875757</v>
      </c>
      <c r="B33" s="4" t="s">
        <v>222</v>
      </c>
      <c r="C33" s="4" t="s">
        <v>223</v>
      </c>
      <c r="D33" s="4" t="s">
        <v>13</v>
      </c>
      <c r="E33" s="4" t="s">
        <v>224</v>
      </c>
      <c r="F33" s="4" t="s">
        <v>225</v>
      </c>
      <c r="G33" s="4" t="s">
        <v>226</v>
      </c>
      <c r="H33" s="4" t="s">
        <v>227</v>
      </c>
      <c r="I33" s="4"/>
      <c r="J33" s="4"/>
      <c r="K33" s="4" t="s">
        <v>228</v>
      </c>
      <c r="L33" s="5"/>
      <c r="M33" s="5"/>
    </row>
    <row r="34" spans="1:13" ht="49.5" customHeight="1" x14ac:dyDescent="0.2">
      <c r="A34" s="3" t="str">
        <f>HYPERLINK("https://www.list-org.com/company/4832170","https://www.list-org.com/company/4832170")</f>
        <v>https://www.list-org.com/company/4832170</v>
      </c>
      <c r="B34" s="4" t="s">
        <v>229</v>
      </c>
      <c r="C34" s="4" t="s">
        <v>230</v>
      </c>
      <c r="D34" s="4" t="s">
        <v>13</v>
      </c>
      <c r="E34" s="4" t="s">
        <v>231</v>
      </c>
      <c r="F34" s="4" t="s">
        <v>232</v>
      </c>
      <c r="G34" s="4" t="s">
        <v>233</v>
      </c>
      <c r="H34" s="4" t="s">
        <v>234</v>
      </c>
      <c r="I34" s="4"/>
      <c r="J34" s="4"/>
      <c r="K34" s="4" t="s">
        <v>235</v>
      </c>
      <c r="L34" s="5"/>
      <c r="M34" s="5"/>
    </row>
    <row r="35" spans="1:13" ht="49.5" customHeight="1" x14ac:dyDescent="0.2">
      <c r="A35" s="3" t="str">
        <f>HYPERLINK("https://www.list-org.com/company/6970940","https://www.list-org.com/company/6970940")</f>
        <v>https://www.list-org.com/company/6970940</v>
      </c>
      <c r="B35" s="4" t="s">
        <v>236</v>
      </c>
      <c r="C35" s="4" t="s">
        <v>237</v>
      </c>
      <c r="D35" s="4" t="s">
        <v>13</v>
      </c>
      <c r="E35" s="4" t="s">
        <v>238</v>
      </c>
      <c r="F35" s="4" t="s">
        <v>239</v>
      </c>
      <c r="G35" s="4" t="s">
        <v>240</v>
      </c>
      <c r="H35" s="4" t="s">
        <v>241</v>
      </c>
      <c r="I35" s="4"/>
      <c r="J35" s="4"/>
      <c r="K35" s="4" t="s">
        <v>242</v>
      </c>
      <c r="L35" s="5"/>
      <c r="M35" s="5"/>
    </row>
    <row r="36" spans="1:13" ht="49.5" customHeight="1" x14ac:dyDescent="0.2">
      <c r="A36" s="3" t="str">
        <f>HYPERLINK("https://www.list-org.com/company/12230897","https://www.list-org.com/company/12230897")</f>
        <v>https://www.list-org.com/company/12230897</v>
      </c>
      <c r="B36" s="4" t="s">
        <v>243</v>
      </c>
      <c r="C36" s="4" t="s">
        <v>244</v>
      </c>
      <c r="D36" s="4" t="s">
        <v>13</v>
      </c>
      <c r="E36" s="4" t="s">
        <v>245</v>
      </c>
      <c r="F36" s="4" t="s">
        <v>246</v>
      </c>
      <c r="G36" s="4" t="s">
        <v>247</v>
      </c>
      <c r="H36" s="4"/>
      <c r="I36" s="4"/>
      <c r="J36" s="4"/>
      <c r="K36" s="4" t="s">
        <v>248</v>
      </c>
      <c r="L36" s="5"/>
      <c r="M36" s="5"/>
    </row>
    <row r="37" spans="1:13" ht="49.5" customHeight="1" x14ac:dyDescent="0.2">
      <c r="A37" s="3" t="str">
        <f>HYPERLINK("https://www.list-org.com/company/6656660","https://www.list-org.com/company/6656660")</f>
        <v>https://www.list-org.com/company/6656660</v>
      </c>
      <c r="B37" s="4" t="s">
        <v>249</v>
      </c>
      <c r="C37" s="4" t="s">
        <v>250</v>
      </c>
      <c r="D37" s="4" t="s">
        <v>13</v>
      </c>
      <c r="E37" s="4" t="s">
        <v>251</v>
      </c>
      <c r="F37" s="4" t="s">
        <v>252</v>
      </c>
      <c r="G37" s="4" t="s">
        <v>253</v>
      </c>
      <c r="H37" s="4" t="s">
        <v>254</v>
      </c>
      <c r="I37" s="4"/>
      <c r="J37" s="4"/>
      <c r="K37" s="4" t="s">
        <v>255</v>
      </c>
      <c r="L37" s="5"/>
      <c r="M37" s="5"/>
    </row>
    <row r="38" spans="1:13" ht="49.5" customHeight="1" x14ac:dyDescent="0.2">
      <c r="A38" s="3" t="str">
        <f>HYPERLINK("https://www.list-org.com/company/8203251","https://www.list-org.com/company/8203251")</f>
        <v>https://www.list-org.com/company/8203251</v>
      </c>
      <c r="B38" s="4" t="s">
        <v>256</v>
      </c>
      <c r="C38" s="4" t="s">
        <v>257</v>
      </c>
      <c r="D38" s="4" t="s">
        <v>13</v>
      </c>
      <c r="E38" s="4" t="s">
        <v>258</v>
      </c>
      <c r="F38" s="4" t="s">
        <v>259</v>
      </c>
      <c r="G38" s="4" t="s">
        <v>260</v>
      </c>
      <c r="H38" s="4" t="s">
        <v>261</v>
      </c>
      <c r="I38" s="4" t="s">
        <v>262</v>
      </c>
      <c r="J38" s="4"/>
      <c r="K38" s="4" t="s">
        <v>263</v>
      </c>
      <c r="L38" s="5"/>
      <c r="M38" s="5"/>
    </row>
    <row r="39" spans="1:13" ht="49.5" customHeight="1" x14ac:dyDescent="0.2">
      <c r="A39" s="3" t="str">
        <f>HYPERLINK("https://www.list-org.com/company/12744309","https://www.list-org.com/company/12744309")</f>
        <v>https://www.list-org.com/company/12744309</v>
      </c>
      <c r="B39" s="4" t="s">
        <v>264</v>
      </c>
      <c r="C39" s="4" t="s">
        <v>265</v>
      </c>
      <c r="D39" s="4" t="s">
        <v>13</v>
      </c>
      <c r="E39" s="4" t="s">
        <v>266</v>
      </c>
      <c r="F39" s="4" t="s">
        <v>267</v>
      </c>
      <c r="G39" s="4" t="s">
        <v>268</v>
      </c>
      <c r="H39" s="4"/>
      <c r="I39" s="4" t="s">
        <v>269</v>
      </c>
      <c r="J39" s="4"/>
      <c r="K39" s="4" t="s">
        <v>270</v>
      </c>
      <c r="L39" s="5"/>
      <c r="M39" s="5"/>
    </row>
    <row r="40" spans="1:13" ht="49.5" customHeight="1" x14ac:dyDescent="0.2">
      <c r="A40" s="3" t="str">
        <f>HYPERLINK("https://www.list-org.com/company/9189389","https://www.list-org.com/company/9189389")</f>
        <v>https://www.list-org.com/company/9189389</v>
      </c>
      <c r="B40" s="4" t="s">
        <v>271</v>
      </c>
      <c r="C40" s="4" t="s">
        <v>272</v>
      </c>
      <c r="D40" s="4" t="s">
        <v>13</v>
      </c>
      <c r="E40" s="4" t="s">
        <v>273</v>
      </c>
      <c r="F40" s="4" t="s">
        <v>274</v>
      </c>
      <c r="G40" s="4" t="s">
        <v>275</v>
      </c>
      <c r="H40" s="4"/>
      <c r="I40" s="4"/>
      <c r="J40" s="4"/>
      <c r="K40" s="4" t="s">
        <v>276</v>
      </c>
      <c r="L40" s="5"/>
      <c r="M40" s="5"/>
    </row>
    <row r="41" spans="1:13" ht="49.5" customHeight="1" x14ac:dyDescent="0.2">
      <c r="A41" s="3" t="str">
        <f>HYPERLINK("https://www.list-org.com/company/13151437","https://www.list-org.com/company/13151437")</f>
        <v>https://www.list-org.com/company/13151437</v>
      </c>
      <c r="B41" s="4" t="s">
        <v>277</v>
      </c>
      <c r="C41" s="4" t="s">
        <v>278</v>
      </c>
      <c r="D41" s="4" t="s">
        <v>13</v>
      </c>
      <c r="E41" s="4" t="s">
        <v>279</v>
      </c>
      <c r="F41" s="4" t="s">
        <v>280</v>
      </c>
      <c r="G41" s="4" t="s">
        <v>281</v>
      </c>
      <c r="H41" s="4"/>
      <c r="I41" s="4" t="s">
        <v>282</v>
      </c>
      <c r="J41" s="4"/>
      <c r="K41" s="4" t="s">
        <v>283</v>
      </c>
      <c r="L41" s="5"/>
      <c r="M41" s="5"/>
    </row>
    <row r="42" spans="1:13" ht="49.5" customHeight="1" x14ac:dyDescent="0.2">
      <c r="A42" s="3" t="str">
        <f>HYPERLINK("https://www.list-org.com/company/11945179","https://www.list-org.com/company/11945179")</f>
        <v>https://www.list-org.com/company/11945179</v>
      </c>
      <c r="B42" s="4" t="s">
        <v>284</v>
      </c>
      <c r="C42" s="4" t="s">
        <v>285</v>
      </c>
      <c r="D42" s="4" t="s">
        <v>13</v>
      </c>
      <c r="E42" s="4" t="s">
        <v>286</v>
      </c>
      <c r="F42" s="4" t="s">
        <v>287</v>
      </c>
      <c r="G42" s="4" t="s">
        <v>288</v>
      </c>
      <c r="H42" s="4"/>
      <c r="I42" s="4"/>
      <c r="J42" s="4"/>
      <c r="K42" s="4" t="s">
        <v>289</v>
      </c>
      <c r="L42" s="5"/>
      <c r="M42" s="5"/>
    </row>
    <row r="43" spans="1:13" ht="49.5" customHeight="1" x14ac:dyDescent="0.2">
      <c r="A43" s="3" t="str">
        <f>HYPERLINK("https://www.list-org.com/company/7352859","https://www.list-org.com/company/7352859")</f>
        <v>https://www.list-org.com/company/7352859</v>
      </c>
      <c r="B43" s="4" t="s">
        <v>290</v>
      </c>
      <c r="C43" s="4" t="s">
        <v>291</v>
      </c>
      <c r="D43" s="4" t="s">
        <v>13</v>
      </c>
      <c r="E43" s="4" t="s">
        <v>292</v>
      </c>
      <c r="F43" s="4" t="s">
        <v>293</v>
      </c>
      <c r="G43" s="4" t="s">
        <v>294</v>
      </c>
      <c r="H43" s="4" t="s">
        <v>295</v>
      </c>
      <c r="I43" s="4" t="s">
        <v>296</v>
      </c>
      <c r="J43" s="4"/>
      <c r="K43" s="4" t="s">
        <v>297</v>
      </c>
      <c r="L43" s="5"/>
      <c r="M43" s="5"/>
    </row>
    <row r="44" spans="1:13" ht="49.5" customHeight="1" x14ac:dyDescent="0.2">
      <c r="A44" s="3" t="str">
        <f>HYPERLINK("https://www.list-org.com/company/1950242","https://www.list-org.com/company/1950242")</f>
        <v>https://www.list-org.com/company/1950242</v>
      </c>
      <c r="B44" s="4" t="s">
        <v>298</v>
      </c>
      <c r="C44" s="4" t="s">
        <v>299</v>
      </c>
      <c r="D44" s="4" t="s">
        <v>13</v>
      </c>
      <c r="E44" s="4" t="s">
        <v>300</v>
      </c>
      <c r="F44" s="4" t="s">
        <v>301</v>
      </c>
      <c r="G44" s="4" t="s">
        <v>302</v>
      </c>
      <c r="H44" s="4" t="s">
        <v>303</v>
      </c>
      <c r="I44" s="4"/>
      <c r="J44" s="4" t="s">
        <v>304</v>
      </c>
      <c r="K44" s="4" t="s">
        <v>305</v>
      </c>
      <c r="L44" s="5"/>
      <c r="M44" s="5"/>
    </row>
    <row r="45" spans="1:13" ht="49.5" customHeight="1" x14ac:dyDescent="0.2">
      <c r="A45" s="3" t="str">
        <f>HYPERLINK("https://www.list-org.com/company/1578092","https://www.list-org.com/company/1578092")</f>
        <v>https://www.list-org.com/company/1578092</v>
      </c>
      <c r="B45" s="4" t="s">
        <v>306</v>
      </c>
      <c r="C45" s="4" t="s">
        <v>307</v>
      </c>
      <c r="D45" s="4" t="s">
        <v>13</v>
      </c>
      <c r="E45" s="4" t="s">
        <v>308</v>
      </c>
      <c r="F45" s="4" t="s">
        <v>309</v>
      </c>
      <c r="G45" s="4" t="s">
        <v>310</v>
      </c>
      <c r="H45" s="4" t="s">
        <v>311</v>
      </c>
      <c r="I45" s="4"/>
      <c r="J45" s="4"/>
      <c r="K45" s="4" t="s">
        <v>312</v>
      </c>
      <c r="L45" s="5"/>
      <c r="M45" s="5"/>
    </row>
    <row r="46" spans="1:13" ht="49.5" customHeight="1" x14ac:dyDescent="0.2">
      <c r="A46" s="3" t="str">
        <f>HYPERLINK("https://www.list-org.com/company/9706863","https://www.list-org.com/company/9706863")</f>
        <v>https://www.list-org.com/company/9706863</v>
      </c>
      <c r="B46" s="4" t="s">
        <v>313</v>
      </c>
      <c r="C46" s="4" t="s">
        <v>314</v>
      </c>
      <c r="D46" s="4" t="s">
        <v>13</v>
      </c>
      <c r="E46" s="4" t="s">
        <v>315</v>
      </c>
      <c r="F46" s="4" t="s">
        <v>316</v>
      </c>
      <c r="G46" s="4" t="s">
        <v>317</v>
      </c>
      <c r="H46" s="4" t="s">
        <v>318</v>
      </c>
      <c r="I46" s="4"/>
      <c r="J46" s="4"/>
      <c r="K46" s="4" t="s">
        <v>319</v>
      </c>
      <c r="L46" s="5"/>
      <c r="M46" s="5"/>
    </row>
    <row r="47" spans="1:13" ht="49.5" customHeight="1" x14ac:dyDescent="0.2">
      <c r="A47" s="3" t="str">
        <f>HYPERLINK("https://www.list-org.com/company/8230317","https://www.list-org.com/company/8230317")</f>
        <v>https://www.list-org.com/company/8230317</v>
      </c>
      <c r="B47" s="4" t="s">
        <v>320</v>
      </c>
      <c r="C47" s="4" t="s">
        <v>321</v>
      </c>
      <c r="D47" s="4" t="s">
        <v>13</v>
      </c>
      <c r="E47" s="4" t="s">
        <v>322</v>
      </c>
      <c r="F47" s="4" t="s">
        <v>323</v>
      </c>
      <c r="G47" s="4" t="s">
        <v>324</v>
      </c>
      <c r="H47" s="4"/>
      <c r="I47" s="4"/>
      <c r="J47" s="4"/>
      <c r="K47" s="4" t="s">
        <v>325</v>
      </c>
      <c r="L47" s="5"/>
      <c r="M47" s="5"/>
    </row>
    <row r="48" spans="1:13" ht="49.5" customHeight="1" x14ac:dyDescent="0.2">
      <c r="A48" s="3" t="str">
        <f>HYPERLINK("https://www.list-org.com/company/11587850","https://www.list-org.com/company/11587850")</f>
        <v>https://www.list-org.com/company/11587850</v>
      </c>
      <c r="B48" s="4" t="s">
        <v>326</v>
      </c>
      <c r="C48" s="4" t="s">
        <v>327</v>
      </c>
      <c r="D48" s="4" t="s">
        <v>13</v>
      </c>
      <c r="E48" s="4" t="s">
        <v>328</v>
      </c>
      <c r="F48" s="4" t="s">
        <v>329</v>
      </c>
      <c r="G48" s="4" t="s">
        <v>330</v>
      </c>
      <c r="H48" s="4" t="s">
        <v>331</v>
      </c>
      <c r="I48" s="4"/>
      <c r="J48" s="4"/>
      <c r="K48" s="4" t="s">
        <v>332</v>
      </c>
      <c r="L48" s="5"/>
      <c r="M48" s="5"/>
    </row>
    <row r="49" spans="1:13" ht="49.5" customHeight="1" x14ac:dyDescent="0.2">
      <c r="A49" s="3" t="str">
        <f>HYPERLINK("https://www.list-org.com/company/9925237","https://www.list-org.com/company/9925237")</f>
        <v>https://www.list-org.com/company/9925237</v>
      </c>
      <c r="B49" s="4" t="s">
        <v>333</v>
      </c>
      <c r="C49" s="4" t="s">
        <v>334</v>
      </c>
      <c r="D49" s="4" t="s">
        <v>13</v>
      </c>
      <c r="E49" s="4" t="s">
        <v>335</v>
      </c>
      <c r="F49" s="4" t="s">
        <v>336</v>
      </c>
      <c r="G49" s="4" t="s">
        <v>337</v>
      </c>
      <c r="H49" s="4" t="s">
        <v>338</v>
      </c>
      <c r="I49" s="4"/>
      <c r="J49" s="4"/>
      <c r="K49" s="4" t="s">
        <v>339</v>
      </c>
      <c r="L49" s="5"/>
      <c r="M49" s="5"/>
    </row>
    <row r="50" spans="1:13" ht="49.5" customHeight="1" x14ac:dyDescent="0.2">
      <c r="A50" s="3" t="str">
        <f>HYPERLINK("https://www.list-org.com/company/13246307","https://www.list-org.com/company/13246307")</f>
        <v>https://www.list-org.com/company/13246307</v>
      </c>
      <c r="B50" s="4" t="s">
        <v>340</v>
      </c>
      <c r="C50" s="4" t="s">
        <v>341</v>
      </c>
      <c r="D50" s="4" t="s">
        <v>13</v>
      </c>
      <c r="E50" s="4" t="s">
        <v>342</v>
      </c>
      <c r="F50" s="4" t="s">
        <v>343</v>
      </c>
      <c r="G50" s="4" t="s">
        <v>344</v>
      </c>
      <c r="H50" s="4"/>
      <c r="I50" s="4" t="s">
        <v>345</v>
      </c>
      <c r="J50" s="4"/>
      <c r="K50" s="4" t="s">
        <v>346</v>
      </c>
      <c r="L50" s="5"/>
      <c r="M50" s="5"/>
    </row>
    <row r="51" spans="1:13" ht="49.5" customHeight="1" x14ac:dyDescent="0.2">
      <c r="A51" s="3" t="str">
        <f>HYPERLINK("https://www.list-org.com/company/5589964","https://www.list-org.com/company/5589964")</f>
        <v>https://www.list-org.com/company/5589964</v>
      </c>
      <c r="B51" s="4" t="s">
        <v>347</v>
      </c>
      <c r="C51" s="4" t="s">
        <v>348</v>
      </c>
      <c r="D51" s="4" t="s">
        <v>13</v>
      </c>
      <c r="E51" s="4" t="s">
        <v>349</v>
      </c>
      <c r="F51" s="4" t="s">
        <v>350</v>
      </c>
      <c r="G51" s="4" t="s">
        <v>351</v>
      </c>
      <c r="H51" s="4" t="s">
        <v>352</v>
      </c>
      <c r="I51" s="4"/>
      <c r="J51" s="4"/>
      <c r="K51" s="4" t="s">
        <v>353</v>
      </c>
      <c r="L51" s="5"/>
      <c r="M51" s="5"/>
    </row>
    <row r="52" spans="1:13" ht="49.5" customHeight="1" x14ac:dyDescent="0.2">
      <c r="A52" s="3" t="str">
        <f>HYPERLINK("https://www.list-org.com/company/13114365","https://www.list-org.com/company/13114365")</f>
        <v>https://www.list-org.com/company/13114365</v>
      </c>
      <c r="B52" s="4" t="s">
        <v>354</v>
      </c>
      <c r="C52" s="4" t="s">
        <v>355</v>
      </c>
      <c r="D52" s="4" t="s">
        <v>13</v>
      </c>
      <c r="E52" s="4" t="s">
        <v>356</v>
      </c>
      <c r="F52" s="4" t="s">
        <v>357</v>
      </c>
      <c r="G52" s="4" t="s">
        <v>358</v>
      </c>
      <c r="H52" s="4"/>
      <c r="I52" s="4" t="s">
        <v>359</v>
      </c>
      <c r="J52" s="4"/>
      <c r="K52" s="4" t="s">
        <v>360</v>
      </c>
      <c r="L52" s="5"/>
      <c r="M52" s="5"/>
    </row>
    <row r="53" spans="1:13" ht="49.5" customHeight="1" x14ac:dyDescent="0.2">
      <c r="A53" s="3" t="str">
        <f>HYPERLINK("https://www.list-org.com/company/13262240","https://www.list-org.com/company/13262240")</f>
        <v>https://www.list-org.com/company/13262240</v>
      </c>
      <c r="B53" s="4" t="s">
        <v>361</v>
      </c>
      <c r="C53" s="4" t="s">
        <v>362</v>
      </c>
      <c r="D53" s="4" t="s">
        <v>13</v>
      </c>
      <c r="E53" s="4" t="s">
        <v>363</v>
      </c>
      <c r="F53" s="4" t="s">
        <v>364</v>
      </c>
      <c r="G53" s="4" t="s">
        <v>365</v>
      </c>
      <c r="H53" s="4"/>
      <c r="I53" s="4" t="s">
        <v>366</v>
      </c>
      <c r="J53" s="4"/>
      <c r="K53" s="4" t="s">
        <v>367</v>
      </c>
      <c r="L53" s="5"/>
      <c r="M53" s="5"/>
    </row>
    <row r="54" spans="1:13" ht="49.5" customHeight="1" x14ac:dyDescent="0.2">
      <c r="A54" s="3" t="str">
        <f>HYPERLINK("https://www.list-org.com/company/8057448","https://www.list-org.com/company/8057448")</f>
        <v>https://www.list-org.com/company/8057448</v>
      </c>
      <c r="B54" s="4" t="s">
        <v>368</v>
      </c>
      <c r="C54" s="4" t="s">
        <v>369</v>
      </c>
      <c r="D54" s="4" t="s">
        <v>13</v>
      </c>
      <c r="E54" s="4" t="s">
        <v>370</v>
      </c>
      <c r="F54" s="4" t="s">
        <v>371</v>
      </c>
      <c r="G54" s="4" t="s">
        <v>372</v>
      </c>
      <c r="H54" s="4" t="s">
        <v>373</v>
      </c>
      <c r="I54" s="4" t="s">
        <v>374</v>
      </c>
      <c r="J54" s="4"/>
      <c r="K54" s="4" t="s">
        <v>375</v>
      </c>
      <c r="L54" s="5"/>
      <c r="M54" s="5"/>
    </row>
    <row r="55" spans="1:13" ht="49.5" customHeight="1" x14ac:dyDescent="0.2">
      <c r="A55" s="3" t="str">
        <f>HYPERLINK("https://www.list-org.com/company/5594602","https://www.list-org.com/company/5594602")</f>
        <v>https://www.list-org.com/company/5594602</v>
      </c>
      <c r="B55" s="4" t="s">
        <v>376</v>
      </c>
      <c r="C55" s="4" t="s">
        <v>377</v>
      </c>
      <c r="D55" s="4" t="s">
        <v>13</v>
      </c>
      <c r="E55" s="4" t="s">
        <v>378</v>
      </c>
      <c r="F55" s="4" t="s">
        <v>379</v>
      </c>
      <c r="G55" s="4" t="s">
        <v>380</v>
      </c>
      <c r="H55" s="4" t="s">
        <v>381</v>
      </c>
      <c r="I55" s="4"/>
      <c r="J55" s="4"/>
      <c r="K55" s="4" t="s">
        <v>382</v>
      </c>
      <c r="L55" s="5"/>
      <c r="M55" s="5"/>
    </row>
    <row r="56" spans="1:13" ht="49.5" customHeight="1" x14ac:dyDescent="0.2">
      <c r="A56" s="3" t="str">
        <f>HYPERLINK("https://www.list-org.com/company/9088400","https://www.list-org.com/company/9088400")</f>
        <v>https://www.list-org.com/company/9088400</v>
      </c>
      <c r="B56" s="4" t="s">
        <v>383</v>
      </c>
      <c r="C56" s="4" t="s">
        <v>384</v>
      </c>
      <c r="D56" s="4" t="s">
        <v>13</v>
      </c>
      <c r="E56" s="4" t="s">
        <v>385</v>
      </c>
      <c r="F56" s="4" t="s">
        <v>386</v>
      </c>
      <c r="G56" s="4" t="s">
        <v>387</v>
      </c>
      <c r="H56" s="4"/>
      <c r="I56" s="4"/>
      <c r="J56" s="4"/>
      <c r="K56" s="4" t="s">
        <v>388</v>
      </c>
      <c r="L56" s="5"/>
      <c r="M56" s="5"/>
    </row>
    <row r="57" spans="1:13" ht="49.5" customHeight="1" x14ac:dyDescent="0.2">
      <c r="A57" s="3" t="str">
        <f>HYPERLINK("https://www.list-org.com/company/480787","https://www.list-org.com/company/480787")</f>
        <v>https://www.list-org.com/company/480787</v>
      </c>
      <c r="B57" s="4" t="s">
        <v>389</v>
      </c>
      <c r="C57" s="4" t="s">
        <v>390</v>
      </c>
      <c r="D57" s="4" t="s">
        <v>13</v>
      </c>
      <c r="E57" s="4" t="s">
        <v>391</v>
      </c>
      <c r="F57" s="4" t="s">
        <v>392</v>
      </c>
      <c r="G57" s="4" t="s">
        <v>393</v>
      </c>
      <c r="H57" s="4" t="s">
        <v>394</v>
      </c>
      <c r="I57" s="4"/>
      <c r="J57" s="4"/>
      <c r="K57" s="4" t="s">
        <v>395</v>
      </c>
      <c r="L57" s="5"/>
      <c r="M57" s="5"/>
    </row>
    <row r="58" spans="1:13" ht="49.5" customHeight="1" x14ac:dyDescent="0.2">
      <c r="A58" s="3" t="str">
        <f>HYPERLINK("https://www.list-org.com/company/5823385","https://www.list-org.com/company/5823385")</f>
        <v>https://www.list-org.com/company/5823385</v>
      </c>
      <c r="B58" s="4" t="s">
        <v>396</v>
      </c>
      <c r="C58" s="4" t="s">
        <v>397</v>
      </c>
      <c r="D58" s="4" t="s">
        <v>13</v>
      </c>
      <c r="E58" s="4" t="s">
        <v>398</v>
      </c>
      <c r="F58" s="4" t="s">
        <v>399</v>
      </c>
      <c r="G58" s="4" t="s">
        <v>400</v>
      </c>
      <c r="H58" s="4" t="s">
        <v>401</v>
      </c>
      <c r="I58" s="4"/>
      <c r="J58" s="4"/>
      <c r="K58" s="4" t="s">
        <v>402</v>
      </c>
      <c r="L58" s="5"/>
      <c r="M58" s="5"/>
    </row>
    <row r="59" spans="1:13" ht="49.5" customHeight="1" x14ac:dyDescent="0.2">
      <c r="A59" s="3" t="str">
        <f>HYPERLINK("https://www.list-org.com/company/13247990","https://www.list-org.com/company/13247990")</f>
        <v>https://www.list-org.com/company/13247990</v>
      </c>
      <c r="B59" s="4" t="s">
        <v>403</v>
      </c>
      <c r="C59" s="4" t="s">
        <v>404</v>
      </c>
      <c r="D59" s="4" t="s">
        <v>13</v>
      </c>
      <c r="E59" s="4" t="s">
        <v>405</v>
      </c>
      <c r="F59" s="4" t="s">
        <v>406</v>
      </c>
      <c r="G59" s="4" t="s">
        <v>407</v>
      </c>
      <c r="H59" s="4"/>
      <c r="I59" s="4" t="s">
        <v>408</v>
      </c>
      <c r="J59" s="4"/>
      <c r="K59" s="4" t="s">
        <v>409</v>
      </c>
      <c r="L59" s="5"/>
      <c r="M59" s="5"/>
    </row>
    <row r="60" spans="1:13" ht="49.5" customHeight="1" x14ac:dyDescent="0.2">
      <c r="A60" s="3" t="str">
        <f>HYPERLINK("https://www.list-org.com/company/9898427","https://www.list-org.com/company/9898427")</f>
        <v>https://www.list-org.com/company/9898427</v>
      </c>
      <c r="B60" s="4" t="s">
        <v>410</v>
      </c>
      <c r="C60" s="4" t="s">
        <v>411</v>
      </c>
      <c r="D60" s="4" t="s">
        <v>13</v>
      </c>
      <c r="E60" s="4" t="s">
        <v>412</v>
      </c>
      <c r="F60" s="4" t="s">
        <v>413</v>
      </c>
      <c r="G60" s="4" t="s">
        <v>414</v>
      </c>
      <c r="H60" s="4" t="s">
        <v>415</v>
      </c>
      <c r="I60" s="4"/>
      <c r="J60" s="4"/>
      <c r="K60" s="4" t="s">
        <v>416</v>
      </c>
      <c r="L60" s="5"/>
      <c r="M60" s="5"/>
    </row>
    <row r="61" spans="1:13" ht="49.5" customHeight="1" x14ac:dyDescent="0.2">
      <c r="A61" s="3" t="str">
        <f>HYPERLINK("https://www.list-org.com/company/13318789","https://www.list-org.com/company/13318789")</f>
        <v>https://www.list-org.com/company/13318789</v>
      </c>
      <c r="B61" s="4" t="s">
        <v>417</v>
      </c>
      <c r="C61" s="4" t="s">
        <v>418</v>
      </c>
      <c r="D61" s="4" t="s">
        <v>13</v>
      </c>
      <c r="E61" s="4" t="s">
        <v>419</v>
      </c>
      <c r="F61" s="4" t="s">
        <v>420</v>
      </c>
      <c r="G61" s="4" t="s">
        <v>421</v>
      </c>
      <c r="H61" s="4"/>
      <c r="I61" s="4"/>
      <c r="J61" s="4"/>
      <c r="K61" s="4" t="s">
        <v>422</v>
      </c>
      <c r="L61" s="5"/>
      <c r="M61" s="5"/>
    </row>
    <row r="62" spans="1:13" ht="49.5" customHeight="1" x14ac:dyDescent="0.2">
      <c r="A62" s="3" t="str">
        <f>HYPERLINK("https://www.list-org.com/company/12990846","https://www.list-org.com/company/12990846")</f>
        <v>https://www.list-org.com/company/12990846</v>
      </c>
      <c r="B62" s="4" t="s">
        <v>423</v>
      </c>
      <c r="C62" s="4" t="s">
        <v>424</v>
      </c>
      <c r="D62" s="4" t="s">
        <v>13</v>
      </c>
      <c r="E62" s="4" t="s">
        <v>425</v>
      </c>
      <c r="F62" s="4" t="s">
        <v>426</v>
      </c>
      <c r="G62" s="4" t="s">
        <v>427</v>
      </c>
      <c r="H62" s="4"/>
      <c r="I62" s="4"/>
      <c r="J62" s="4"/>
      <c r="K62" s="4" t="s">
        <v>428</v>
      </c>
      <c r="L62" s="5"/>
      <c r="M62" s="5"/>
    </row>
    <row r="63" spans="1:13" ht="49.5" customHeight="1" x14ac:dyDescent="0.2">
      <c r="A63" s="3" t="str">
        <f>HYPERLINK("https://www.list-org.com/company/12633925","https://www.list-org.com/company/12633925")</f>
        <v>https://www.list-org.com/company/12633925</v>
      </c>
      <c r="B63" s="4" t="s">
        <v>429</v>
      </c>
      <c r="C63" s="4" t="s">
        <v>430</v>
      </c>
      <c r="D63" s="4" t="s">
        <v>13</v>
      </c>
      <c r="E63" s="4" t="s">
        <v>431</v>
      </c>
      <c r="F63" s="4" t="s">
        <v>432</v>
      </c>
      <c r="G63" s="4" t="s">
        <v>433</v>
      </c>
      <c r="H63" s="4" t="s">
        <v>434</v>
      </c>
      <c r="I63" s="4" t="s">
        <v>435</v>
      </c>
      <c r="J63" s="4"/>
      <c r="K63" s="4" t="s">
        <v>436</v>
      </c>
      <c r="L63" s="5"/>
      <c r="M63" s="5"/>
    </row>
  </sheetData>
  <sortState ref="D2:D31">
    <sortCondition ref="D2:D31"/>
  </sortState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Woods</dc:creator>
  <dc:description/>
  <cp:lastModifiedBy>Woods</cp:lastModifiedBy>
  <cp:revision>0</cp:revision>
  <dcterms:created xsi:type="dcterms:W3CDTF">2022-12-08T21:22:05Z</dcterms:created>
  <dcterms:modified xsi:type="dcterms:W3CDTF">2022-12-09T00:34:52Z</dcterms:modified>
</cp:coreProperties>
</file>