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Лист1!$A$1:$BE$96</definedName>
  </definedNames>
  <calcPr calcId="145621"/>
</workbook>
</file>

<file path=xl/calcChain.xml><?xml version="1.0" encoding="utf-8"?>
<calcChain xmlns="http://schemas.openxmlformats.org/spreadsheetml/2006/main">
  <c r="H15" i="1" l="1"/>
  <c r="AD32" i="1" l="1"/>
  <c r="BD27" i="1" l="1"/>
  <c r="BC27" i="1"/>
  <c r="BB27" i="1"/>
  <c r="BA27" i="1"/>
  <c r="AY27" i="1"/>
  <c r="AX27" i="1"/>
  <c r="AW27" i="1"/>
  <c r="AV27" i="1"/>
  <c r="AS27" i="1"/>
  <c r="AR27" i="1"/>
  <c r="AQ27" i="1"/>
  <c r="AP27" i="1"/>
  <c r="AN27" i="1"/>
  <c r="AM27" i="1"/>
  <c r="AL27" i="1"/>
  <c r="AK27" i="1"/>
  <c r="AH27" i="1"/>
  <c r="AG27" i="1"/>
  <c r="AF27" i="1"/>
  <c r="AE27" i="1"/>
  <c r="AC27" i="1"/>
  <c r="AB27" i="1"/>
  <c r="AA27" i="1"/>
  <c r="Z27" i="1"/>
  <c r="W27" i="1"/>
  <c r="V27" i="1"/>
  <c r="U27" i="1"/>
  <c r="T27" i="1"/>
  <c r="R27" i="1"/>
  <c r="Q27" i="1"/>
  <c r="P27" i="1"/>
  <c r="O27" i="1"/>
  <c r="K27" i="1"/>
  <c r="L27" i="1"/>
  <c r="M27" i="1"/>
  <c r="J27" i="1"/>
  <c r="K28" i="1"/>
  <c r="AZ26" i="1"/>
  <c r="AU26" i="1"/>
  <c r="AO26" i="1"/>
  <c r="AI26" i="1" s="1"/>
  <c r="AD26" i="1"/>
  <c r="Y26" i="1"/>
  <c r="S26" i="1"/>
  <c r="N26" i="1"/>
  <c r="I26" i="1"/>
  <c r="AT26" i="1" l="1"/>
  <c r="X26" i="1"/>
  <c r="H26" i="1"/>
  <c r="AE28" i="1"/>
  <c r="AH28" i="1"/>
  <c r="AG28" i="1"/>
  <c r="AF28" i="1"/>
  <c r="AD27" i="1"/>
  <c r="AD28" i="1" s="1"/>
  <c r="AH23" i="1"/>
  <c r="AG23" i="1"/>
  <c r="AF23" i="1"/>
  <c r="AD23" i="1" s="1"/>
  <c r="AD25" i="1"/>
  <c r="AD24" i="1"/>
  <c r="BD71" i="1" l="1"/>
  <c r="BC71" i="1"/>
  <c r="BB71" i="1"/>
  <c r="BA71" i="1"/>
  <c r="AY71" i="1"/>
  <c r="AX71" i="1"/>
  <c r="AW71" i="1"/>
  <c r="AV71" i="1"/>
  <c r="AS71" i="1"/>
  <c r="AR71" i="1"/>
  <c r="AQ71" i="1"/>
  <c r="AP71" i="1"/>
  <c r="AN71" i="1"/>
  <c r="AM71" i="1"/>
  <c r="AL71" i="1"/>
  <c r="AK71" i="1"/>
  <c r="AH71" i="1"/>
  <c r="AG71" i="1"/>
  <c r="AF71" i="1"/>
  <c r="AE71" i="1"/>
  <c r="AA71" i="1"/>
  <c r="AB71" i="1"/>
  <c r="AC71" i="1"/>
  <c r="Z71" i="1"/>
  <c r="W71" i="1"/>
  <c r="V71" i="1"/>
  <c r="U71" i="1"/>
  <c r="T71" i="1"/>
  <c r="R71" i="1"/>
  <c r="Q71" i="1"/>
  <c r="P71" i="1"/>
  <c r="O71" i="1"/>
  <c r="K71" i="1"/>
  <c r="L71" i="1"/>
  <c r="M71" i="1"/>
  <c r="J71" i="1"/>
  <c r="AZ73" i="1"/>
  <c r="AU73" i="1"/>
  <c r="AT73" i="1" s="1"/>
  <c r="AO73" i="1"/>
  <c r="AJ73" i="1"/>
  <c r="AD73" i="1"/>
  <c r="Y73" i="1"/>
  <c r="X73" i="1" s="1"/>
  <c r="S73" i="1"/>
  <c r="N73" i="1"/>
  <c r="I73" i="1"/>
  <c r="H73" i="1" s="1"/>
  <c r="AI73" i="1" l="1"/>
  <c r="AZ89" i="1"/>
  <c r="AU89" i="1"/>
  <c r="AO89" i="1"/>
  <c r="AJ89" i="1"/>
  <c r="AD89" i="1"/>
  <c r="Y89" i="1"/>
  <c r="S89" i="1"/>
  <c r="N89" i="1"/>
  <c r="I89" i="1"/>
  <c r="AZ88" i="1"/>
  <c r="AU88" i="1"/>
  <c r="AO88" i="1"/>
  <c r="AJ88" i="1"/>
  <c r="AD88" i="1"/>
  <c r="Y88" i="1"/>
  <c r="S88" i="1"/>
  <c r="N88" i="1"/>
  <c r="I88" i="1"/>
  <c r="AZ87" i="1"/>
  <c r="AU87" i="1"/>
  <c r="AO87" i="1"/>
  <c r="AJ87" i="1"/>
  <c r="AD87" i="1"/>
  <c r="Y87" i="1"/>
  <c r="S87" i="1"/>
  <c r="N87" i="1"/>
  <c r="I87" i="1"/>
  <c r="BD86" i="1"/>
  <c r="BD90" i="1" s="1"/>
  <c r="BD91" i="1" s="1"/>
  <c r="BC86" i="1"/>
  <c r="BC90" i="1" s="1"/>
  <c r="BC91" i="1" s="1"/>
  <c r="BB86" i="1"/>
  <c r="BA86" i="1"/>
  <c r="BA90" i="1" s="1"/>
  <c r="BA91" i="1" s="1"/>
  <c r="AY86" i="1"/>
  <c r="AY90" i="1" s="1"/>
  <c r="AY91" i="1" s="1"/>
  <c r="AX86" i="1"/>
  <c r="AX90" i="1" s="1"/>
  <c r="AX91" i="1" s="1"/>
  <c r="AW86" i="1"/>
  <c r="AW90" i="1" s="1"/>
  <c r="AW91" i="1" s="1"/>
  <c r="AV86" i="1"/>
  <c r="AV90" i="1" s="1"/>
  <c r="AS86" i="1"/>
  <c r="AS90" i="1" s="1"/>
  <c r="AS91" i="1" s="1"/>
  <c r="AR86" i="1"/>
  <c r="AR90" i="1" s="1"/>
  <c r="AR91" i="1" s="1"/>
  <c r="AQ86" i="1"/>
  <c r="AQ90" i="1" s="1"/>
  <c r="AQ91" i="1" s="1"/>
  <c r="AP86" i="1"/>
  <c r="AP90" i="1" s="1"/>
  <c r="AN86" i="1"/>
  <c r="AN90" i="1" s="1"/>
  <c r="AN91" i="1" s="1"/>
  <c r="AM86" i="1"/>
  <c r="AM90" i="1" s="1"/>
  <c r="AM91" i="1" s="1"/>
  <c r="AL86" i="1"/>
  <c r="AL90" i="1" s="1"/>
  <c r="AL91" i="1" s="1"/>
  <c r="AK86" i="1"/>
  <c r="AK90" i="1" s="1"/>
  <c r="AH86" i="1"/>
  <c r="AH90" i="1" s="1"/>
  <c r="AH91" i="1" s="1"/>
  <c r="AG86" i="1"/>
  <c r="AG90" i="1" s="1"/>
  <c r="AG91" i="1" s="1"/>
  <c r="AF86" i="1"/>
  <c r="AF90" i="1" s="1"/>
  <c r="AF91" i="1" s="1"/>
  <c r="AE86" i="1"/>
  <c r="AE90" i="1" s="1"/>
  <c r="AE91" i="1" s="1"/>
  <c r="AC86" i="1"/>
  <c r="AC90" i="1" s="1"/>
  <c r="AC91" i="1" s="1"/>
  <c r="AB86" i="1"/>
  <c r="AB90" i="1" s="1"/>
  <c r="AB91" i="1" s="1"/>
  <c r="AA86" i="1"/>
  <c r="AA90" i="1" s="1"/>
  <c r="AA91" i="1" s="1"/>
  <c r="Z86" i="1"/>
  <c r="Z90" i="1" s="1"/>
  <c r="W86" i="1"/>
  <c r="W90" i="1" s="1"/>
  <c r="W91" i="1" s="1"/>
  <c r="V86" i="1"/>
  <c r="V90" i="1" s="1"/>
  <c r="V91" i="1" s="1"/>
  <c r="U86" i="1"/>
  <c r="U90" i="1" s="1"/>
  <c r="U91" i="1" s="1"/>
  <c r="T86" i="1"/>
  <c r="T90" i="1" s="1"/>
  <c r="R86" i="1"/>
  <c r="R90" i="1" s="1"/>
  <c r="R91" i="1" s="1"/>
  <c r="Q86" i="1"/>
  <c r="Q90" i="1" s="1"/>
  <c r="Q91" i="1" s="1"/>
  <c r="P86" i="1"/>
  <c r="P90" i="1" s="1"/>
  <c r="P91" i="1" s="1"/>
  <c r="O86" i="1"/>
  <c r="O90" i="1" s="1"/>
  <c r="M86" i="1"/>
  <c r="M90" i="1" s="1"/>
  <c r="M91" i="1" s="1"/>
  <c r="L86" i="1"/>
  <c r="L90" i="1" s="1"/>
  <c r="L91" i="1" s="1"/>
  <c r="K86" i="1"/>
  <c r="K90" i="1" s="1"/>
  <c r="K91" i="1" s="1"/>
  <c r="J86" i="1"/>
  <c r="J90" i="1" s="1"/>
  <c r="BD56" i="1"/>
  <c r="BC56" i="1"/>
  <c r="BB56" i="1"/>
  <c r="BA56" i="1"/>
  <c r="AY56" i="1"/>
  <c r="AX56" i="1"/>
  <c r="AW56" i="1"/>
  <c r="AV56" i="1"/>
  <c r="AS56" i="1"/>
  <c r="AR56" i="1"/>
  <c r="AQ56" i="1"/>
  <c r="AP56" i="1"/>
  <c r="AN56" i="1"/>
  <c r="AM56" i="1"/>
  <c r="AL56" i="1"/>
  <c r="AK56" i="1"/>
  <c r="AH56" i="1"/>
  <c r="AG56" i="1"/>
  <c r="AF56" i="1"/>
  <c r="AE56" i="1"/>
  <c r="AA56" i="1"/>
  <c r="AB56" i="1"/>
  <c r="AC56" i="1"/>
  <c r="Z56" i="1"/>
  <c r="W56" i="1"/>
  <c r="V56" i="1"/>
  <c r="U56" i="1"/>
  <c r="T56" i="1"/>
  <c r="P56" i="1"/>
  <c r="Q56" i="1"/>
  <c r="R56" i="1"/>
  <c r="O56" i="1"/>
  <c r="K56" i="1"/>
  <c r="L56" i="1"/>
  <c r="M56" i="1"/>
  <c r="J56" i="1"/>
  <c r="AZ57" i="1"/>
  <c r="AU57" i="1"/>
  <c r="AO57" i="1"/>
  <c r="AJ57" i="1"/>
  <c r="AI57" i="1" s="1"/>
  <c r="AD57" i="1"/>
  <c r="Y57" i="1"/>
  <c r="X57" i="1" s="1"/>
  <c r="S57" i="1"/>
  <c r="N57" i="1"/>
  <c r="I57" i="1"/>
  <c r="H57" i="1" s="1"/>
  <c r="AZ58" i="1"/>
  <c r="AU58" i="1"/>
  <c r="AT58" i="1" s="1"/>
  <c r="AO58" i="1"/>
  <c r="AJ58" i="1"/>
  <c r="AI58" i="1" s="1"/>
  <c r="AD58" i="1"/>
  <c r="Y58" i="1"/>
  <c r="X58" i="1" s="1"/>
  <c r="S58" i="1"/>
  <c r="N58" i="1"/>
  <c r="I58" i="1"/>
  <c r="H58" i="1" s="1"/>
  <c r="AT57" i="1" l="1"/>
  <c r="AI88" i="1"/>
  <c r="X87" i="1"/>
  <c r="AT87" i="1"/>
  <c r="X89" i="1"/>
  <c r="X88" i="1"/>
  <c r="AI89" i="1"/>
  <c r="Y86" i="1"/>
  <c r="AV91" i="1"/>
  <c r="AU90" i="1"/>
  <c r="AI87" i="1"/>
  <c r="AT89" i="1"/>
  <c r="AU86" i="1"/>
  <c r="Y90" i="1"/>
  <c r="AJ86" i="1"/>
  <c r="AJ90" i="1"/>
  <c r="AK91" i="1"/>
  <c r="J91" i="1"/>
  <c r="I90" i="1"/>
  <c r="I86" i="1"/>
  <c r="AT88" i="1"/>
  <c r="AD91" i="1"/>
  <c r="AZ86" i="1"/>
  <c r="AD86" i="1"/>
  <c r="H87" i="1"/>
  <c r="H88" i="1"/>
  <c r="H89" i="1"/>
  <c r="N86" i="1"/>
  <c r="O91" i="1"/>
  <c r="N90" i="1"/>
  <c r="AO90" i="1"/>
  <c r="AP91" i="1"/>
  <c r="S90" i="1"/>
  <c r="T91" i="1"/>
  <c r="AU91" i="1"/>
  <c r="AD90" i="1"/>
  <c r="X90" i="1" s="1"/>
  <c r="S86" i="1"/>
  <c r="AO86" i="1"/>
  <c r="AI86" i="1" s="1"/>
  <c r="BB90" i="1"/>
  <c r="Z91" i="1"/>
  <c r="AJ56" i="1"/>
  <c r="AI56" i="1" s="1"/>
  <c r="I56" i="1"/>
  <c r="AD56" i="1"/>
  <c r="AO56" i="1"/>
  <c r="AU56" i="1"/>
  <c r="Y56" i="1"/>
  <c r="X56" i="1" s="1"/>
  <c r="N56" i="1"/>
  <c r="S56" i="1"/>
  <c r="AZ56" i="1"/>
  <c r="M78" i="1"/>
  <c r="M82" i="1" s="1"/>
  <c r="M83" i="1" s="1"/>
  <c r="L78" i="1"/>
  <c r="L82" i="1" s="1"/>
  <c r="L83" i="1" s="1"/>
  <c r="K78" i="1"/>
  <c r="K82" i="1" s="1"/>
  <c r="K83" i="1" s="1"/>
  <c r="J78" i="1"/>
  <c r="R78" i="1"/>
  <c r="R82" i="1" s="1"/>
  <c r="R83" i="1" s="1"/>
  <c r="Q78" i="1"/>
  <c r="Q82" i="1" s="1"/>
  <c r="Q83" i="1" s="1"/>
  <c r="P78" i="1"/>
  <c r="P82" i="1" s="1"/>
  <c r="P83" i="1" s="1"/>
  <c r="O78" i="1"/>
  <c r="O82" i="1" s="1"/>
  <c r="O83" i="1" s="1"/>
  <c r="W78" i="1"/>
  <c r="W82" i="1" s="1"/>
  <c r="W83" i="1" s="1"/>
  <c r="V78" i="1"/>
  <c r="V82" i="1" s="1"/>
  <c r="V83" i="1" s="1"/>
  <c r="U78" i="1"/>
  <c r="U82" i="1" s="1"/>
  <c r="U83" i="1" s="1"/>
  <c r="T78" i="1"/>
  <c r="T82" i="1" s="1"/>
  <c r="T83" i="1" s="1"/>
  <c r="AD81" i="1"/>
  <c r="Y81" i="1"/>
  <c r="AD80" i="1"/>
  <c r="Y80" i="1"/>
  <c r="AD79" i="1"/>
  <c r="Y79" i="1"/>
  <c r="AH78" i="1"/>
  <c r="AG78" i="1"/>
  <c r="AG82" i="1" s="1"/>
  <c r="AG83" i="1" s="1"/>
  <c r="AF78" i="1"/>
  <c r="AF82" i="1" s="1"/>
  <c r="AF83" i="1" s="1"/>
  <c r="AE78" i="1"/>
  <c r="AE82" i="1" s="1"/>
  <c r="AE83" i="1" s="1"/>
  <c r="AC78" i="1"/>
  <c r="AB78" i="1"/>
  <c r="AB82" i="1" s="1"/>
  <c r="AB83" i="1" s="1"/>
  <c r="AA78" i="1"/>
  <c r="AA82" i="1" s="1"/>
  <c r="AA83" i="1" s="1"/>
  <c r="Z78" i="1"/>
  <c r="Z82" i="1" s="1"/>
  <c r="Z83" i="1" s="1"/>
  <c r="AO81" i="1"/>
  <c r="AJ81" i="1"/>
  <c r="AI81" i="1" s="1"/>
  <c r="AO80" i="1"/>
  <c r="AJ80" i="1"/>
  <c r="AO79" i="1"/>
  <c r="AJ79" i="1"/>
  <c r="AS78" i="1"/>
  <c r="AS82" i="1" s="1"/>
  <c r="AS83" i="1" s="1"/>
  <c r="AR78" i="1"/>
  <c r="AR82" i="1" s="1"/>
  <c r="AR83" i="1" s="1"/>
  <c r="AQ78" i="1"/>
  <c r="AQ82" i="1" s="1"/>
  <c r="AQ83" i="1" s="1"/>
  <c r="AP78" i="1"/>
  <c r="AN78" i="1"/>
  <c r="AN82" i="1" s="1"/>
  <c r="AN83" i="1" s="1"/>
  <c r="AM78" i="1"/>
  <c r="AM82" i="1" s="1"/>
  <c r="AM83" i="1" s="1"/>
  <c r="AL78" i="1"/>
  <c r="AL82" i="1" s="1"/>
  <c r="AL83" i="1" s="1"/>
  <c r="AK78" i="1"/>
  <c r="BD78" i="1"/>
  <c r="BD82" i="1" s="1"/>
  <c r="BD83" i="1" s="1"/>
  <c r="BC78" i="1"/>
  <c r="BC82" i="1" s="1"/>
  <c r="BC83" i="1" s="1"/>
  <c r="BB78" i="1"/>
  <c r="BB82" i="1" s="1"/>
  <c r="BB83" i="1" s="1"/>
  <c r="BA78" i="1"/>
  <c r="BA82" i="1" s="1"/>
  <c r="BA83" i="1" s="1"/>
  <c r="AW78" i="1"/>
  <c r="AW82" i="1" s="1"/>
  <c r="AW83" i="1" s="1"/>
  <c r="AX78" i="1"/>
  <c r="AX82" i="1" s="1"/>
  <c r="AX83" i="1" s="1"/>
  <c r="AY78" i="1"/>
  <c r="AY82" i="1" s="1"/>
  <c r="AY83" i="1" s="1"/>
  <c r="AV78" i="1"/>
  <c r="AV82" i="1" s="1"/>
  <c r="AV83" i="1" s="1"/>
  <c r="AU79" i="1"/>
  <c r="AZ81" i="1"/>
  <c r="AU81" i="1"/>
  <c r="S81" i="1"/>
  <c r="N81" i="1"/>
  <c r="I81" i="1"/>
  <c r="AZ80" i="1"/>
  <c r="AU80" i="1"/>
  <c r="S80" i="1"/>
  <c r="N80" i="1"/>
  <c r="I80" i="1"/>
  <c r="AZ79" i="1"/>
  <c r="S79" i="1"/>
  <c r="N79" i="1"/>
  <c r="I79" i="1"/>
  <c r="AT56" i="1" l="1"/>
  <c r="H56" i="1"/>
  <c r="N83" i="1"/>
  <c r="X86" i="1"/>
  <c r="AT86" i="1"/>
  <c r="Y91" i="1"/>
  <c r="I91" i="1"/>
  <c r="AJ91" i="1"/>
  <c r="S91" i="1"/>
  <c r="N91" i="1"/>
  <c r="AO91" i="1"/>
  <c r="S83" i="1"/>
  <c r="AU83" i="1"/>
  <c r="H86" i="1"/>
  <c r="AI90" i="1"/>
  <c r="AZ83" i="1"/>
  <c r="H91" i="1"/>
  <c r="BB91" i="1"/>
  <c r="AZ90" i="1"/>
  <c r="AT90" i="1" s="1"/>
  <c r="H90" i="1"/>
  <c r="X81" i="1"/>
  <c r="H81" i="1"/>
  <c r="AT80" i="1"/>
  <c r="X80" i="1"/>
  <c r="AI80" i="1"/>
  <c r="X79" i="1"/>
  <c r="AO78" i="1"/>
  <c r="AI79" i="1"/>
  <c r="AJ78" i="1"/>
  <c r="I78" i="1"/>
  <c r="AZ78" i="1"/>
  <c r="AU82" i="1"/>
  <c r="H79" i="1"/>
  <c r="AT79" i="1"/>
  <c r="AT81" i="1"/>
  <c r="AP82" i="1"/>
  <c r="AP83" i="1" s="1"/>
  <c r="AO83" i="1" s="1"/>
  <c r="AK82" i="1"/>
  <c r="AK83" i="1" s="1"/>
  <c r="AJ83" i="1" s="1"/>
  <c r="N78" i="1"/>
  <c r="AD78" i="1"/>
  <c r="S82" i="1"/>
  <c r="AZ82" i="1"/>
  <c r="J82" i="1"/>
  <c r="J83" i="1" s="1"/>
  <c r="I83" i="1" s="1"/>
  <c r="AU78" i="1"/>
  <c r="S78" i="1"/>
  <c r="N82" i="1"/>
  <c r="AH82" i="1"/>
  <c r="AH83" i="1" s="1"/>
  <c r="AD83" i="1" s="1"/>
  <c r="Y78" i="1"/>
  <c r="AC82" i="1"/>
  <c r="AC83" i="1" s="1"/>
  <c r="Y83" i="1" s="1"/>
  <c r="H80" i="1"/>
  <c r="BD69" i="1"/>
  <c r="BC69" i="1"/>
  <c r="BB69" i="1"/>
  <c r="BA69" i="1"/>
  <c r="AY69" i="1"/>
  <c r="AX69" i="1"/>
  <c r="AW69" i="1"/>
  <c r="AV69" i="1"/>
  <c r="AS69" i="1"/>
  <c r="AR69" i="1"/>
  <c r="AQ69" i="1"/>
  <c r="AP69" i="1"/>
  <c r="AN69" i="1"/>
  <c r="AM69" i="1"/>
  <c r="AL69" i="1"/>
  <c r="AK69" i="1"/>
  <c r="AH69" i="1"/>
  <c r="AG69" i="1"/>
  <c r="AF69" i="1"/>
  <c r="AE69" i="1"/>
  <c r="AC69" i="1"/>
  <c r="AB69" i="1"/>
  <c r="AA69" i="1"/>
  <c r="Z69" i="1"/>
  <c r="W69" i="1"/>
  <c r="V69" i="1"/>
  <c r="U69" i="1"/>
  <c r="T69" i="1"/>
  <c r="R69" i="1"/>
  <c r="Q69" i="1"/>
  <c r="P69" i="1"/>
  <c r="O69" i="1"/>
  <c r="O74" i="1" s="1"/>
  <c r="K69" i="1"/>
  <c r="K74" i="1" s="1"/>
  <c r="L69" i="1"/>
  <c r="L74" i="1" s="1"/>
  <c r="M69" i="1"/>
  <c r="M74" i="1" s="1"/>
  <c r="J69" i="1"/>
  <c r="J74" i="1" s="1"/>
  <c r="H83" i="1" l="1"/>
  <c r="AO82" i="1"/>
  <c r="AM74" i="1"/>
  <c r="AM75" i="1" s="1"/>
  <c r="AZ91" i="1"/>
  <c r="AT91" i="1" s="1"/>
  <c r="AI91" i="1" s="1"/>
  <c r="X91" i="1" s="1"/>
  <c r="AT82" i="1"/>
  <c r="AT83" i="1"/>
  <c r="AI83" i="1" s="1"/>
  <c r="X83" i="1" s="1"/>
  <c r="AT78" i="1"/>
  <c r="AI78" i="1"/>
  <c r="J75" i="1"/>
  <c r="AN74" i="1"/>
  <c r="AN75" i="1" s="1"/>
  <c r="Z74" i="1"/>
  <c r="Z75" i="1" s="1"/>
  <c r="BA74" i="1"/>
  <c r="BA75" i="1" s="1"/>
  <c r="AA74" i="1"/>
  <c r="AA75" i="1" s="1"/>
  <c r="AB74" i="1"/>
  <c r="AB75" i="1" s="1"/>
  <c r="H78" i="1"/>
  <c r="AJ82" i="1"/>
  <c r="X78" i="1"/>
  <c r="AV74" i="1"/>
  <c r="AV75" i="1" s="1"/>
  <c r="T74" i="1"/>
  <c r="T75" i="1" s="1"/>
  <c r="AW74" i="1"/>
  <c r="AW75" i="1" s="1"/>
  <c r="I82" i="1"/>
  <c r="H82" i="1" s="1"/>
  <c r="AD82" i="1"/>
  <c r="Y82" i="1"/>
  <c r="AK74" i="1"/>
  <c r="AK75" i="1" s="1"/>
  <c r="V74" i="1"/>
  <c r="V75" i="1" s="1"/>
  <c r="AX74" i="1"/>
  <c r="AX75" i="1" s="1"/>
  <c r="AL74" i="1"/>
  <c r="AL75" i="1" s="1"/>
  <c r="AH74" i="1"/>
  <c r="AH75" i="1" s="1"/>
  <c r="AS74" i="1"/>
  <c r="AS75" i="1" s="1"/>
  <c r="R74" i="1"/>
  <c r="R75" i="1" s="1"/>
  <c r="AE74" i="1"/>
  <c r="AE75" i="1" s="1"/>
  <c r="AF74" i="1"/>
  <c r="AF75" i="1" s="1"/>
  <c r="AG74" i="1"/>
  <c r="AG75" i="1" s="1"/>
  <c r="AP74" i="1"/>
  <c r="AP75" i="1" s="1"/>
  <c r="Q74" i="1"/>
  <c r="Q75" i="1" s="1"/>
  <c r="W74" i="1"/>
  <c r="W75" i="1" s="1"/>
  <c r="AY74" i="1"/>
  <c r="AY75" i="1" s="1"/>
  <c r="AC74" i="1"/>
  <c r="AC75" i="1" s="1"/>
  <c r="O75" i="1"/>
  <c r="M75" i="1"/>
  <c r="L75" i="1"/>
  <c r="BD74" i="1"/>
  <c r="BD75" i="1" s="1"/>
  <c r="P74" i="1"/>
  <c r="P75" i="1" s="1"/>
  <c r="AQ74" i="1"/>
  <c r="AQ75" i="1" s="1"/>
  <c r="AR74" i="1"/>
  <c r="AR75" i="1" s="1"/>
  <c r="K75" i="1"/>
  <c r="BB74" i="1"/>
  <c r="BB75" i="1" s="1"/>
  <c r="U74" i="1"/>
  <c r="U75" i="1" s="1"/>
  <c r="BC74" i="1"/>
  <c r="BC75" i="1" s="1"/>
  <c r="AI82" i="1" l="1"/>
  <c r="X82" i="1"/>
  <c r="BD63" i="1"/>
  <c r="BD65" i="1" s="1"/>
  <c r="BD66" i="1" s="1"/>
  <c r="BC63" i="1"/>
  <c r="BC65" i="1" s="1"/>
  <c r="BC66" i="1" s="1"/>
  <c r="BB63" i="1"/>
  <c r="BB65" i="1" s="1"/>
  <c r="BB66" i="1" s="1"/>
  <c r="BA63" i="1"/>
  <c r="AY63" i="1"/>
  <c r="AY65" i="1" s="1"/>
  <c r="AY66" i="1" s="1"/>
  <c r="AX63" i="1"/>
  <c r="AX65" i="1" s="1"/>
  <c r="AX66" i="1" s="1"/>
  <c r="AW63" i="1"/>
  <c r="AW65" i="1" s="1"/>
  <c r="AW66" i="1" s="1"/>
  <c r="AV63" i="1"/>
  <c r="AV65" i="1" s="1"/>
  <c r="AS63" i="1"/>
  <c r="AS65" i="1" s="1"/>
  <c r="AS66" i="1" s="1"/>
  <c r="AR63" i="1"/>
  <c r="AR65" i="1" s="1"/>
  <c r="AR66" i="1" s="1"/>
  <c r="AQ63" i="1"/>
  <c r="AQ65" i="1" s="1"/>
  <c r="AQ66" i="1" s="1"/>
  <c r="AP63" i="1"/>
  <c r="AP65" i="1" s="1"/>
  <c r="AN63" i="1"/>
  <c r="AN65" i="1" s="1"/>
  <c r="AN66" i="1" s="1"/>
  <c r="AM63" i="1"/>
  <c r="AM65" i="1" s="1"/>
  <c r="AM66" i="1" s="1"/>
  <c r="AL63" i="1"/>
  <c r="AL65" i="1" s="1"/>
  <c r="AL66" i="1" s="1"/>
  <c r="AK63" i="1"/>
  <c r="AK65" i="1" s="1"/>
  <c r="AH63" i="1"/>
  <c r="AG63" i="1"/>
  <c r="AG65" i="1" s="1"/>
  <c r="AG66" i="1" s="1"/>
  <c r="AF63" i="1"/>
  <c r="AF65" i="1" s="1"/>
  <c r="AF66" i="1" s="1"/>
  <c r="AE63" i="1"/>
  <c r="AE65" i="1" s="1"/>
  <c r="AC63" i="1"/>
  <c r="AC65" i="1" s="1"/>
  <c r="AC66" i="1" s="1"/>
  <c r="AB63" i="1"/>
  <c r="AB65" i="1" s="1"/>
  <c r="AB66" i="1" s="1"/>
  <c r="AA63" i="1"/>
  <c r="AA65" i="1" s="1"/>
  <c r="AA66" i="1" s="1"/>
  <c r="Z63" i="1"/>
  <c r="W63" i="1"/>
  <c r="W65" i="1" s="1"/>
  <c r="W66" i="1" s="1"/>
  <c r="V63" i="1"/>
  <c r="V65" i="1" s="1"/>
  <c r="V66" i="1" s="1"/>
  <c r="U63" i="1"/>
  <c r="U65" i="1" s="1"/>
  <c r="U66" i="1" s="1"/>
  <c r="T63" i="1"/>
  <c r="T65" i="1" s="1"/>
  <c r="R63" i="1"/>
  <c r="R65" i="1" s="1"/>
  <c r="R66" i="1" s="1"/>
  <c r="Q63" i="1"/>
  <c r="Q65" i="1" s="1"/>
  <c r="Q66" i="1" s="1"/>
  <c r="P63" i="1"/>
  <c r="P65" i="1" s="1"/>
  <c r="P66" i="1" s="1"/>
  <c r="O63" i="1"/>
  <c r="O65" i="1" s="1"/>
  <c r="O66" i="1" s="1"/>
  <c r="K63" i="1"/>
  <c r="K65" i="1" s="1"/>
  <c r="K66" i="1" s="1"/>
  <c r="L63" i="1"/>
  <c r="L65" i="1" s="1"/>
  <c r="L66" i="1" s="1"/>
  <c r="M63" i="1"/>
  <c r="M65" i="1" s="1"/>
  <c r="M66" i="1" s="1"/>
  <c r="J63" i="1"/>
  <c r="J65" i="1" s="1"/>
  <c r="J66" i="1" s="1"/>
  <c r="BD53" i="1"/>
  <c r="BD59" i="1" s="1"/>
  <c r="BC53" i="1"/>
  <c r="BC59" i="1" s="1"/>
  <c r="BB53" i="1"/>
  <c r="BB59" i="1" s="1"/>
  <c r="BA53" i="1"/>
  <c r="BA59" i="1" s="1"/>
  <c r="AY53" i="1"/>
  <c r="AY59" i="1" s="1"/>
  <c r="AX53" i="1"/>
  <c r="AX59" i="1" s="1"/>
  <c r="AW53" i="1"/>
  <c r="AW59" i="1" s="1"/>
  <c r="AV53" i="1"/>
  <c r="AV59" i="1" s="1"/>
  <c r="AS53" i="1"/>
  <c r="AS59" i="1" s="1"/>
  <c r="AR53" i="1"/>
  <c r="AR59" i="1" s="1"/>
  <c r="AQ53" i="1"/>
  <c r="AQ59" i="1" s="1"/>
  <c r="AP53" i="1"/>
  <c r="AP59" i="1" s="1"/>
  <c r="AN53" i="1"/>
  <c r="AN59" i="1" s="1"/>
  <c r="AM53" i="1"/>
  <c r="AM59" i="1" s="1"/>
  <c r="AL53" i="1"/>
  <c r="AL59" i="1" s="1"/>
  <c r="AK53" i="1"/>
  <c r="AK59" i="1" s="1"/>
  <c r="AH53" i="1"/>
  <c r="AH59" i="1" s="1"/>
  <c r="AG53" i="1"/>
  <c r="AG59" i="1" s="1"/>
  <c r="AF53" i="1"/>
  <c r="AF59" i="1" s="1"/>
  <c r="AE53" i="1"/>
  <c r="AE59" i="1" s="1"/>
  <c r="AC53" i="1"/>
  <c r="AC59" i="1" s="1"/>
  <c r="AB53" i="1"/>
  <c r="AB59" i="1" s="1"/>
  <c r="AA53" i="1"/>
  <c r="AA59" i="1" s="1"/>
  <c r="Z53" i="1"/>
  <c r="Z59" i="1" s="1"/>
  <c r="W53" i="1"/>
  <c r="W59" i="1" s="1"/>
  <c r="V53" i="1"/>
  <c r="V59" i="1" s="1"/>
  <c r="U53" i="1"/>
  <c r="U59" i="1" s="1"/>
  <c r="T53" i="1"/>
  <c r="T59" i="1" s="1"/>
  <c r="R53" i="1"/>
  <c r="R59" i="1" s="1"/>
  <c r="Q53" i="1"/>
  <c r="Q59" i="1" s="1"/>
  <c r="P53" i="1"/>
  <c r="P59" i="1" s="1"/>
  <c r="O53" i="1"/>
  <c r="O59" i="1" s="1"/>
  <c r="K53" i="1"/>
  <c r="K59" i="1" s="1"/>
  <c r="L53" i="1"/>
  <c r="L59" i="1" s="1"/>
  <c r="M53" i="1"/>
  <c r="M59" i="1" s="1"/>
  <c r="J53" i="1"/>
  <c r="J59" i="1" s="1"/>
  <c r="I59" i="1" s="1"/>
  <c r="BD39" i="1"/>
  <c r="BD51" i="1" s="1"/>
  <c r="BC39" i="1"/>
  <c r="BC51" i="1" s="1"/>
  <c r="BB39" i="1"/>
  <c r="BB51" i="1" s="1"/>
  <c r="BA39" i="1"/>
  <c r="BA51" i="1" s="1"/>
  <c r="AS39" i="1"/>
  <c r="AS51" i="1" s="1"/>
  <c r="AR39" i="1"/>
  <c r="AR51" i="1" s="1"/>
  <c r="AQ39" i="1"/>
  <c r="AQ51" i="1" s="1"/>
  <c r="AP39" i="1"/>
  <c r="AH39" i="1"/>
  <c r="AH51" i="1" s="1"/>
  <c r="AG39" i="1"/>
  <c r="AG51" i="1" s="1"/>
  <c r="AF39" i="1"/>
  <c r="AF51" i="1" s="1"/>
  <c r="AE39" i="1"/>
  <c r="W39" i="1"/>
  <c r="W51" i="1" s="1"/>
  <c r="V39" i="1"/>
  <c r="V51" i="1" s="1"/>
  <c r="U39" i="1"/>
  <c r="U51" i="1" s="1"/>
  <c r="T39" i="1"/>
  <c r="T51" i="1" s="1"/>
  <c r="R39" i="1"/>
  <c r="R51" i="1" s="1"/>
  <c r="Q39" i="1"/>
  <c r="Q51" i="1" s="1"/>
  <c r="P39" i="1"/>
  <c r="P51" i="1" s="1"/>
  <c r="O39" i="1"/>
  <c r="O51" i="1" s="1"/>
  <c r="AY39" i="1"/>
  <c r="AY51" i="1" s="1"/>
  <c r="AX39" i="1"/>
  <c r="AX51" i="1" s="1"/>
  <c r="AW39" i="1"/>
  <c r="AW51" i="1" s="1"/>
  <c r="AV39" i="1"/>
  <c r="AV51" i="1" s="1"/>
  <c r="AN39" i="1"/>
  <c r="AN51" i="1" s="1"/>
  <c r="AM39" i="1"/>
  <c r="AM51" i="1" s="1"/>
  <c r="AL39" i="1"/>
  <c r="AL51" i="1" s="1"/>
  <c r="AK39" i="1"/>
  <c r="AK51" i="1" s="1"/>
  <c r="AC39" i="1"/>
  <c r="AC51" i="1" s="1"/>
  <c r="AB39" i="1"/>
  <c r="AB51" i="1" s="1"/>
  <c r="AA39" i="1"/>
  <c r="AA51" i="1" s="1"/>
  <c r="Z39" i="1"/>
  <c r="K39" i="1"/>
  <c r="K51" i="1" s="1"/>
  <c r="L39" i="1"/>
  <c r="M39" i="1"/>
  <c r="M51" i="1" s="1"/>
  <c r="J39" i="1"/>
  <c r="J51" i="1" s="1"/>
  <c r="AZ75" i="1"/>
  <c r="AZ74" i="1"/>
  <c r="AZ72" i="1"/>
  <c r="AZ71" i="1"/>
  <c r="AZ70" i="1"/>
  <c r="AZ69" i="1"/>
  <c r="AZ64" i="1"/>
  <c r="AZ55" i="1"/>
  <c r="AZ54" i="1"/>
  <c r="AZ50" i="1"/>
  <c r="AZ49" i="1"/>
  <c r="AZ48" i="1"/>
  <c r="AZ47" i="1"/>
  <c r="AZ46" i="1"/>
  <c r="AZ45" i="1"/>
  <c r="AZ44" i="1"/>
  <c r="AZ43" i="1"/>
  <c r="AZ42" i="1"/>
  <c r="AZ41" i="1"/>
  <c r="AZ40" i="1"/>
  <c r="AO75" i="1"/>
  <c r="AO74" i="1"/>
  <c r="AO72" i="1"/>
  <c r="AO71" i="1"/>
  <c r="AO70" i="1"/>
  <c r="AO69" i="1"/>
  <c r="AO64" i="1"/>
  <c r="AO55" i="1"/>
  <c r="AO54" i="1"/>
  <c r="AO50" i="1"/>
  <c r="AO49" i="1"/>
  <c r="AO48" i="1"/>
  <c r="AO47" i="1"/>
  <c r="AO46" i="1"/>
  <c r="AO45" i="1"/>
  <c r="AO44" i="1"/>
  <c r="AO43" i="1"/>
  <c r="AO42" i="1"/>
  <c r="AO41" i="1"/>
  <c r="AO40" i="1"/>
  <c r="AD75" i="1"/>
  <c r="AD74" i="1"/>
  <c r="AD72" i="1"/>
  <c r="AD71" i="1"/>
  <c r="AD70" i="1"/>
  <c r="AD69" i="1"/>
  <c r="AD64" i="1"/>
  <c r="AD55" i="1"/>
  <c r="AD54" i="1"/>
  <c r="AD50" i="1"/>
  <c r="AD49" i="1"/>
  <c r="AD48" i="1"/>
  <c r="AD47" i="1"/>
  <c r="AD46" i="1"/>
  <c r="AD45" i="1"/>
  <c r="AD44" i="1"/>
  <c r="AD43" i="1"/>
  <c r="AD42" i="1"/>
  <c r="AD41" i="1"/>
  <c r="AD40" i="1"/>
  <c r="S75" i="1"/>
  <c r="S74" i="1"/>
  <c r="S72" i="1"/>
  <c r="S71" i="1"/>
  <c r="S70" i="1"/>
  <c r="S69" i="1"/>
  <c r="S64" i="1"/>
  <c r="S55" i="1"/>
  <c r="S54" i="1"/>
  <c r="S50" i="1"/>
  <c r="S49" i="1"/>
  <c r="S48" i="1"/>
  <c r="S47" i="1"/>
  <c r="S46" i="1"/>
  <c r="S45" i="1"/>
  <c r="S44" i="1"/>
  <c r="S43" i="1"/>
  <c r="S42" i="1"/>
  <c r="S41" i="1"/>
  <c r="S40" i="1"/>
  <c r="N75" i="1"/>
  <c r="N74" i="1"/>
  <c r="N72" i="1"/>
  <c r="N71" i="1"/>
  <c r="N70" i="1"/>
  <c r="N69" i="1"/>
  <c r="N64" i="1"/>
  <c r="N55" i="1"/>
  <c r="N54" i="1"/>
  <c r="N50" i="1"/>
  <c r="N49" i="1"/>
  <c r="N48" i="1"/>
  <c r="N47" i="1"/>
  <c r="N46" i="1"/>
  <c r="N45" i="1"/>
  <c r="N44" i="1"/>
  <c r="N43" i="1"/>
  <c r="N42" i="1"/>
  <c r="N41" i="1"/>
  <c r="N40" i="1"/>
  <c r="AU75" i="1"/>
  <c r="AU74" i="1"/>
  <c r="AU72" i="1"/>
  <c r="AT72" i="1" s="1"/>
  <c r="AU71" i="1"/>
  <c r="AU70" i="1"/>
  <c r="AU69" i="1"/>
  <c r="AU64" i="1"/>
  <c r="AU55" i="1"/>
  <c r="AT55" i="1" s="1"/>
  <c r="AU54" i="1"/>
  <c r="AU50" i="1"/>
  <c r="AU49" i="1"/>
  <c r="AU48" i="1"/>
  <c r="AT48" i="1" s="1"/>
  <c r="AU47" i="1"/>
  <c r="AU46" i="1"/>
  <c r="AU45" i="1"/>
  <c r="AU44" i="1"/>
  <c r="AU43" i="1"/>
  <c r="AU42" i="1"/>
  <c r="AU41" i="1"/>
  <c r="AU40" i="1"/>
  <c r="AJ75" i="1"/>
  <c r="AJ74" i="1"/>
  <c r="AI74" i="1" s="1"/>
  <c r="AJ72" i="1"/>
  <c r="AJ71" i="1"/>
  <c r="AJ70" i="1"/>
  <c r="AJ69" i="1"/>
  <c r="AJ64" i="1"/>
  <c r="AJ55" i="1"/>
  <c r="AI55" i="1" s="1"/>
  <c r="AJ54" i="1"/>
  <c r="AJ50" i="1"/>
  <c r="AJ49" i="1"/>
  <c r="AJ48" i="1"/>
  <c r="AJ47" i="1"/>
  <c r="AJ46" i="1"/>
  <c r="AJ45" i="1"/>
  <c r="AJ44" i="1"/>
  <c r="AJ43" i="1"/>
  <c r="AJ42" i="1"/>
  <c r="AJ41" i="1"/>
  <c r="AJ40" i="1"/>
  <c r="Y75" i="1"/>
  <c r="Y74" i="1"/>
  <c r="Y72" i="1"/>
  <c r="Y71" i="1"/>
  <c r="Y70" i="1"/>
  <c r="Y69" i="1"/>
  <c r="Y64" i="1"/>
  <c r="Y55" i="1"/>
  <c r="X55" i="1" s="1"/>
  <c r="Y54" i="1"/>
  <c r="X54" i="1" s="1"/>
  <c r="Y50" i="1"/>
  <c r="Y49" i="1"/>
  <c r="Y48" i="1"/>
  <c r="X48" i="1" s="1"/>
  <c r="Y47" i="1"/>
  <c r="X47" i="1" s="1"/>
  <c r="Y46" i="1"/>
  <c r="Y45" i="1"/>
  <c r="X45" i="1" s="1"/>
  <c r="Y44" i="1"/>
  <c r="X44" i="1" s="1"/>
  <c r="Y43" i="1"/>
  <c r="Y42" i="1"/>
  <c r="Y41" i="1"/>
  <c r="Y40" i="1"/>
  <c r="I41" i="1"/>
  <c r="I42" i="1"/>
  <c r="I43" i="1"/>
  <c r="I44" i="1"/>
  <c r="I45" i="1"/>
  <c r="I46" i="1"/>
  <c r="I47" i="1"/>
  <c r="I48" i="1"/>
  <c r="I49" i="1"/>
  <c r="I50" i="1"/>
  <c r="I54" i="1"/>
  <c r="I55" i="1"/>
  <c r="I64" i="1"/>
  <c r="I69" i="1"/>
  <c r="I70" i="1"/>
  <c r="I71" i="1"/>
  <c r="I72" i="1"/>
  <c r="I74" i="1"/>
  <c r="I75" i="1"/>
  <c r="I40" i="1"/>
  <c r="N59" i="1" l="1"/>
  <c r="AT54" i="1"/>
  <c r="H54" i="1"/>
  <c r="AZ59" i="1"/>
  <c r="AD59" i="1"/>
  <c r="AI54" i="1"/>
  <c r="AI72" i="1"/>
  <c r="H55" i="1"/>
  <c r="X40" i="1"/>
  <c r="X72" i="1"/>
  <c r="H69" i="1"/>
  <c r="H72" i="1"/>
  <c r="X49" i="1"/>
  <c r="X46" i="1"/>
  <c r="V60" i="1"/>
  <c r="X50" i="1"/>
  <c r="X41" i="1"/>
  <c r="X43" i="1"/>
  <c r="X42" i="1"/>
  <c r="AT49" i="1"/>
  <c r="AI49" i="1" s="1"/>
  <c r="AT47" i="1"/>
  <c r="AI47" i="1" s="1"/>
  <c r="AT50" i="1"/>
  <c r="AI50" i="1" s="1"/>
  <c r="I39" i="1"/>
  <c r="L51" i="1"/>
  <c r="I51" i="1" s="1"/>
  <c r="N53" i="1"/>
  <c r="Y63" i="1"/>
  <c r="AZ63" i="1"/>
  <c r="AO53" i="1"/>
  <c r="AD39" i="1"/>
  <c r="AF60" i="1"/>
  <c r="AK60" i="1"/>
  <c r="AU39" i="1"/>
  <c r="AB60" i="1"/>
  <c r="AC60" i="1"/>
  <c r="AZ39" i="1"/>
  <c r="N66" i="1"/>
  <c r="I53" i="1"/>
  <c r="H53" i="1" s="1"/>
  <c r="Y53" i="1"/>
  <c r="AX60" i="1"/>
  <c r="AT70" i="1"/>
  <c r="AI70" i="1" s="1"/>
  <c r="X70" i="1" s="1"/>
  <c r="U60" i="1"/>
  <c r="H70" i="1"/>
  <c r="S51" i="1"/>
  <c r="AQ60" i="1"/>
  <c r="AS60" i="1"/>
  <c r="AO59" i="1"/>
  <c r="AT69" i="1"/>
  <c r="AI69" i="1" s="1"/>
  <c r="X69" i="1" s="1"/>
  <c r="AT40" i="1"/>
  <c r="AI40" i="1" s="1"/>
  <c r="P60" i="1"/>
  <c r="AD63" i="1"/>
  <c r="AH65" i="1"/>
  <c r="AH66" i="1" s="1"/>
  <c r="AR60" i="1"/>
  <c r="AT74" i="1"/>
  <c r="X74" i="1" s="1"/>
  <c r="Q60" i="1"/>
  <c r="AT42" i="1"/>
  <c r="AI42" i="1" s="1"/>
  <c r="BA65" i="1"/>
  <c r="AZ65" i="1" s="1"/>
  <c r="AT41" i="1"/>
  <c r="AI41" i="1" s="1"/>
  <c r="AT43" i="1"/>
  <c r="AI43" i="1" s="1"/>
  <c r="AV60" i="1"/>
  <c r="R60" i="1"/>
  <c r="AD53" i="1"/>
  <c r="Y39" i="1"/>
  <c r="AE66" i="1"/>
  <c r="M60" i="1"/>
  <c r="BB60" i="1"/>
  <c r="AJ65" i="1"/>
  <c r="Z51" i="1"/>
  <c r="Y51" i="1" s="1"/>
  <c r="BC60" i="1"/>
  <c r="AO63" i="1"/>
  <c r="Z65" i="1"/>
  <c r="Z66" i="1" s="1"/>
  <c r="Y66" i="1" s="1"/>
  <c r="AT44" i="1"/>
  <c r="AI44" i="1" s="1"/>
  <c r="AA60" i="1"/>
  <c r="AJ39" i="1"/>
  <c r="AU53" i="1"/>
  <c r="AK66" i="1"/>
  <c r="AJ66" i="1" s="1"/>
  <c r="AT45" i="1"/>
  <c r="AI45" i="1" s="1"/>
  <c r="AT75" i="1"/>
  <c r="AI75" i="1" s="1"/>
  <c r="X75" i="1" s="1"/>
  <c r="H71" i="1"/>
  <c r="AH60" i="1"/>
  <c r="BD60" i="1"/>
  <c r="AJ53" i="1"/>
  <c r="K60" i="1"/>
  <c r="AT46" i="1"/>
  <c r="AI46" i="1" s="1"/>
  <c r="AT71" i="1"/>
  <c r="AI71" i="1" s="1"/>
  <c r="X71" i="1" s="1"/>
  <c r="AM60" i="1"/>
  <c r="AE51" i="1"/>
  <c r="AN60" i="1"/>
  <c r="BA60" i="1"/>
  <c r="AZ51" i="1"/>
  <c r="AO65" i="1"/>
  <c r="AP66" i="1"/>
  <c r="AO66" i="1" s="1"/>
  <c r="N51" i="1"/>
  <c r="J60" i="1"/>
  <c r="T66" i="1"/>
  <c r="S66" i="1" s="1"/>
  <c r="S65" i="1"/>
  <c r="I66" i="1"/>
  <c r="AV66" i="1"/>
  <c r="AU66" i="1" s="1"/>
  <c r="AU65" i="1"/>
  <c r="AG60" i="1"/>
  <c r="AJ51" i="1"/>
  <c r="AL60" i="1"/>
  <c r="AO39" i="1"/>
  <c r="S53" i="1"/>
  <c r="AU63" i="1"/>
  <c r="S63" i="1"/>
  <c r="H74" i="1"/>
  <c r="AJ59" i="1"/>
  <c r="H45" i="1"/>
  <c r="T60" i="1"/>
  <c r="AU51" i="1"/>
  <c r="H46" i="1"/>
  <c r="N39" i="1"/>
  <c r="H47" i="1"/>
  <c r="S39" i="1"/>
  <c r="H48" i="1"/>
  <c r="AU59" i="1"/>
  <c r="AT59" i="1" s="1"/>
  <c r="AJ63" i="1"/>
  <c r="AZ53" i="1"/>
  <c r="AT53" i="1" s="1"/>
  <c r="H75" i="1"/>
  <c r="S59" i="1"/>
  <c r="H59" i="1" s="1"/>
  <c r="AY60" i="1"/>
  <c r="AT64" i="1"/>
  <c r="AI64" i="1" s="1"/>
  <c r="X64" i="1" s="1"/>
  <c r="AP51" i="1"/>
  <c r="H64" i="1"/>
  <c r="H49" i="1"/>
  <c r="AI48" i="1"/>
  <c r="H42" i="1"/>
  <c r="H40" i="1"/>
  <c r="H43" i="1"/>
  <c r="H41" i="1"/>
  <c r="H44" i="1"/>
  <c r="H50" i="1"/>
  <c r="AI59" i="1" l="1"/>
  <c r="X53" i="1"/>
  <c r="AI53" i="1"/>
  <c r="AT63" i="1"/>
  <c r="L60" i="1"/>
  <c r="I60" i="1" s="1"/>
  <c r="X63" i="1"/>
  <c r="AT51" i="1"/>
  <c r="X39" i="1"/>
  <c r="AD66" i="1"/>
  <c r="O60" i="1"/>
  <c r="H51" i="1"/>
  <c r="AE60" i="1"/>
  <c r="AD60" i="1" s="1"/>
  <c r="X60" i="1" s="1"/>
  <c r="AT39" i="1"/>
  <c r="AI39" i="1" s="1"/>
  <c r="H66" i="1"/>
  <c r="BA66" i="1"/>
  <c r="AZ66" i="1" s="1"/>
  <c r="AT66" i="1" s="1"/>
  <c r="AI66" i="1" s="1"/>
  <c r="H39" i="1"/>
  <c r="AW60" i="1"/>
  <c r="AU60" i="1" s="1"/>
  <c r="N60" i="1"/>
  <c r="AJ60" i="1"/>
  <c r="AT65" i="1"/>
  <c r="AI65" i="1" s="1"/>
  <c r="AD65" i="1"/>
  <c r="AD51" i="1"/>
  <c r="X51" i="1" s="1"/>
  <c r="Z60" i="1"/>
  <c r="Y60" i="1" s="1"/>
  <c r="AZ60" i="1"/>
  <c r="Y65" i="1"/>
  <c r="Y59" i="1"/>
  <c r="X59" i="1" s="1"/>
  <c r="AI63" i="1"/>
  <c r="W60" i="1"/>
  <c r="S60" i="1" s="1"/>
  <c r="AP60" i="1"/>
  <c r="AO60" i="1" s="1"/>
  <c r="AI60" i="1" s="1"/>
  <c r="AO51" i="1"/>
  <c r="J28" i="1"/>
  <c r="O28" i="1"/>
  <c r="T28" i="1"/>
  <c r="Z28" i="1"/>
  <c r="AK28" i="1"/>
  <c r="AS28" i="1"/>
  <c r="AV28" i="1"/>
  <c r="BD28" i="1"/>
  <c r="H60" i="1" l="1"/>
  <c r="AT60" i="1"/>
  <c r="AI51" i="1"/>
  <c r="X66" i="1"/>
  <c r="X65" i="1"/>
  <c r="AZ34" i="1"/>
  <c r="AZ33" i="1"/>
  <c r="AZ32" i="1"/>
  <c r="BD31" i="1"/>
  <c r="BD35" i="1" s="1"/>
  <c r="BD36" i="1" s="1"/>
  <c r="BC31" i="1"/>
  <c r="BC35" i="1" s="1"/>
  <c r="BC36" i="1" s="1"/>
  <c r="BB31" i="1"/>
  <c r="BB35" i="1" s="1"/>
  <c r="BB36" i="1" s="1"/>
  <c r="BA31" i="1"/>
  <c r="BA35" i="1" s="1"/>
  <c r="BA36" i="1" s="1"/>
  <c r="AU34" i="1"/>
  <c r="AU33" i="1"/>
  <c r="AU32" i="1"/>
  <c r="AY31" i="1"/>
  <c r="AY35" i="1" s="1"/>
  <c r="AY36" i="1" s="1"/>
  <c r="AX31" i="1"/>
  <c r="AW31" i="1"/>
  <c r="AW35" i="1" s="1"/>
  <c r="AW36" i="1" s="1"/>
  <c r="AV31" i="1"/>
  <c r="AV35" i="1" s="1"/>
  <c r="AV36" i="1" s="1"/>
  <c r="AO34" i="1"/>
  <c r="AO33" i="1"/>
  <c r="AO32" i="1"/>
  <c r="AS31" i="1"/>
  <c r="AS35" i="1" s="1"/>
  <c r="AS36" i="1" s="1"/>
  <c r="AR31" i="1"/>
  <c r="AR35" i="1" s="1"/>
  <c r="AR36" i="1" s="1"/>
  <c r="AQ31" i="1"/>
  <c r="AQ35" i="1" s="1"/>
  <c r="AQ36" i="1" s="1"/>
  <c r="AP31" i="1"/>
  <c r="AP35" i="1" s="1"/>
  <c r="AP36" i="1" s="1"/>
  <c r="AJ34" i="1"/>
  <c r="AJ33" i="1"/>
  <c r="AJ32" i="1"/>
  <c r="AN31" i="1"/>
  <c r="AN35" i="1" s="1"/>
  <c r="AN36" i="1" s="1"/>
  <c r="AM31" i="1"/>
  <c r="AM35" i="1" s="1"/>
  <c r="AM36" i="1" s="1"/>
  <c r="AL31" i="1"/>
  <c r="AK31" i="1"/>
  <c r="AK35" i="1" s="1"/>
  <c r="AK36" i="1" s="1"/>
  <c r="AD34" i="1"/>
  <c r="AD33" i="1"/>
  <c r="AH31" i="1"/>
  <c r="AH35" i="1" s="1"/>
  <c r="AH36" i="1" s="1"/>
  <c r="AG31" i="1"/>
  <c r="AG35" i="1" s="1"/>
  <c r="AG36" i="1" s="1"/>
  <c r="AF31" i="1"/>
  <c r="AF35" i="1" s="1"/>
  <c r="AF36" i="1" s="1"/>
  <c r="AE31" i="1"/>
  <c r="AE35" i="1" s="1"/>
  <c r="AE36" i="1" s="1"/>
  <c r="Y34" i="1"/>
  <c r="Y33" i="1"/>
  <c r="Y32" i="1"/>
  <c r="AC31" i="1"/>
  <c r="AC35" i="1" s="1"/>
  <c r="AC36" i="1" s="1"/>
  <c r="AB31" i="1"/>
  <c r="AB35" i="1" s="1"/>
  <c r="AB36" i="1" s="1"/>
  <c r="AA31" i="1"/>
  <c r="Z31" i="1"/>
  <c r="Z35" i="1" s="1"/>
  <c r="Z36" i="1" s="1"/>
  <c r="S34" i="1"/>
  <c r="S33" i="1"/>
  <c r="S32" i="1"/>
  <c r="W31" i="1"/>
  <c r="W35" i="1" s="1"/>
  <c r="W36" i="1" s="1"/>
  <c r="V31" i="1"/>
  <c r="V35" i="1" s="1"/>
  <c r="V36" i="1" s="1"/>
  <c r="U31" i="1"/>
  <c r="U35" i="1" s="1"/>
  <c r="U36" i="1" s="1"/>
  <c r="T31" i="1"/>
  <c r="T35" i="1" s="1"/>
  <c r="T36" i="1" s="1"/>
  <c r="N34" i="1"/>
  <c r="N33" i="1"/>
  <c r="N32" i="1"/>
  <c r="R31" i="1"/>
  <c r="R35" i="1" s="1"/>
  <c r="R36" i="1" s="1"/>
  <c r="Q31" i="1"/>
  <c r="P31" i="1"/>
  <c r="P35" i="1" s="1"/>
  <c r="P36" i="1" s="1"/>
  <c r="O31" i="1"/>
  <c r="O35" i="1" s="1"/>
  <c r="O36" i="1" s="1"/>
  <c r="K31" i="1"/>
  <c r="K35" i="1" s="1"/>
  <c r="K36" i="1" s="1"/>
  <c r="L31" i="1"/>
  <c r="L35" i="1" s="1"/>
  <c r="L36" i="1" s="1"/>
  <c r="M31" i="1"/>
  <c r="M35" i="1" s="1"/>
  <c r="M36" i="1" s="1"/>
  <c r="J31" i="1"/>
  <c r="J35" i="1" s="1"/>
  <c r="J36" i="1" s="1"/>
  <c r="I34" i="1"/>
  <c r="I32" i="1"/>
  <c r="I33" i="1"/>
  <c r="S31" i="1" l="1"/>
  <c r="S35" i="1" s="1"/>
  <c r="S36" i="1" s="1"/>
  <c r="AT34" i="1"/>
  <c r="AT33" i="1"/>
  <c r="AI32" i="1"/>
  <c r="AI33" i="1"/>
  <c r="X32" i="1"/>
  <c r="N31" i="1"/>
  <c r="N35" i="1" s="1"/>
  <c r="N36" i="1" s="1"/>
  <c r="Q35" i="1"/>
  <c r="Q36" i="1" s="1"/>
  <c r="X33" i="1"/>
  <c r="AT32" i="1"/>
  <c r="X34" i="1"/>
  <c r="AZ31" i="1"/>
  <c r="AZ35" i="1" s="1"/>
  <c r="AZ36" i="1" s="1"/>
  <c r="AJ31" i="1"/>
  <c r="AJ35" i="1" s="1"/>
  <c r="AU31" i="1"/>
  <c r="AO31" i="1"/>
  <c r="AO35" i="1" s="1"/>
  <c r="AO36" i="1" s="1"/>
  <c r="H32" i="1"/>
  <c r="AI34" i="1"/>
  <c r="AX35" i="1"/>
  <c r="AX36" i="1" s="1"/>
  <c r="Y31" i="1"/>
  <c r="Y35" i="1" s="1"/>
  <c r="Y36" i="1" s="1"/>
  <c r="AA35" i="1"/>
  <c r="AA36" i="1" s="1"/>
  <c r="AL35" i="1"/>
  <c r="AL36" i="1" s="1"/>
  <c r="AD31" i="1"/>
  <c r="H34" i="1"/>
  <c r="H33" i="1"/>
  <c r="I31" i="1"/>
  <c r="AI31" i="1" l="1"/>
  <c r="AI35" i="1"/>
  <c r="AI36" i="1" s="1"/>
  <c r="AJ36" i="1"/>
  <c r="I35" i="1"/>
  <c r="H31" i="1"/>
  <c r="AU35" i="1"/>
  <c r="AT31" i="1"/>
  <c r="AD35" i="1"/>
  <c r="X31" i="1"/>
  <c r="AT35" i="1" l="1"/>
  <c r="AT36" i="1" s="1"/>
  <c r="AU36" i="1"/>
  <c r="X35" i="1"/>
  <c r="X36" i="1" s="1"/>
  <c r="AD36" i="1"/>
  <c r="H35" i="1"/>
  <c r="H36" i="1" s="1"/>
  <c r="I36" i="1"/>
  <c r="W28" i="1"/>
  <c r="V28" i="1"/>
  <c r="U28" i="1"/>
  <c r="AR28" i="1"/>
  <c r="AP28" i="1"/>
  <c r="AO25" i="1"/>
  <c r="AI25" i="1" s="1"/>
  <c r="AO24" i="1"/>
  <c r="AS23" i="1"/>
  <c r="AR23" i="1"/>
  <c r="AQ23" i="1"/>
  <c r="BC28" i="1"/>
  <c r="BB28" i="1"/>
  <c r="BA28" i="1"/>
  <c r="BD23" i="1"/>
  <c r="BC23" i="1"/>
  <c r="BB23" i="1"/>
  <c r="AZ25" i="1"/>
  <c r="AZ24" i="1"/>
  <c r="W23" i="1"/>
  <c r="V23" i="1"/>
  <c r="U23" i="1"/>
  <c r="S25" i="1"/>
  <c r="S24" i="1"/>
  <c r="S27" i="1" l="1"/>
  <c r="S28" i="1" s="1"/>
  <c r="AO27" i="1"/>
  <c r="AO28" i="1" s="1"/>
  <c r="AQ28" i="1"/>
  <c r="AO23" i="1"/>
  <c r="AZ23" i="1"/>
  <c r="AZ27" i="1"/>
  <c r="AZ28" i="1" s="1"/>
  <c r="S23" i="1"/>
  <c r="W17" i="1"/>
  <c r="V17" i="1"/>
  <c r="V19" i="1" s="1"/>
  <c r="U17" i="1"/>
  <c r="U19" i="1" s="1"/>
  <c r="T17" i="1"/>
  <c r="T19" i="1" s="1"/>
  <c r="R17" i="1"/>
  <c r="R19" i="1" s="1"/>
  <c r="Q17" i="1"/>
  <c r="Q19" i="1" s="1"/>
  <c r="P17" i="1"/>
  <c r="O17" i="1"/>
  <c r="O19" i="1" s="1"/>
  <c r="M17" i="1"/>
  <c r="M19" i="1" s="1"/>
  <c r="L17" i="1"/>
  <c r="L19" i="1" s="1"/>
  <c r="K17" i="1"/>
  <c r="K19" i="1" s="1"/>
  <c r="J17" i="1"/>
  <c r="J19" i="1" s="1"/>
  <c r="AZ18" i="1"/>
  <c r="AU18" i="1"/>
  <c r="AO18" i="1"/>
  <c r="AJ18" i="1"/>
  <c r="AD18" i="1"/>
  <c r="Y18" i="1"/>
  <c r="S18" i="1"/>
  <c r="N18" i="1"/>
  <c r="I18" i="1"/>
  <c r="BD17" i="1"/>
  <c r="BD19" i="1" s="1"/>
  <c r="BC17" i="1"/>
  <c r="BC19" i="1" s="1"/>
  <c r="BB17" i="1"/>
  <c r="BB19" i="1" s="1"/>
  <c r="BA17" i="1"/>
  <c r="BA19" i="1" s="1"/>
  <c r="AY17" i="1"/>
  <c r="AY19" i="1" s="1"/>
  <c r="AX17" i="1"/>
  <c r="AX19" i="1" s="1"/>
  <c r="AW17" i="1"/>
  <c r="AW19" i="1" s="1"/>
  <c r="AV17" i="1"/>
  <c r="AV19" i="1" s="1"/>
  <c r="AS17" i="1"/>
  <c r="AS19" i="1" s="1"/>
  <c r="AR17" i="1"/>
  <c r="AR19" i="1" s="1"/>
  <c r="AQ17" i="1"/>
  <c r="AQ19" i="1" s="1"/>
  <c r="AP17" i="1"/>
  <c r="AP19" i="1" s="1"/>
  <c r="AN17" i="1"/>
  <c r="AN19" i="1" s="1"/>
  <c r="AM17" i="1"/>
  <c r="AM19" i="1" s="1"/>
  <c r="AL17" i="1"/>
  <c r="AL19" i="1" s="1"/>
  <c r="AK17" i="1"/>
  <c r="AK19" i="1" s="1"/>
  <c r="AH17" i="1"/>
  <c r="AH19" i="1" s="1"/>
  <c r="AG17" i="1"/>
  <c r="AG19" i="1" s="1"/>
  <c r="AF17" i="1"/>
  <c r="AF19" i="1" s="1"/>
  <c r="AE17" i="1"/>
  <c r="AE19" i="1" s="1"/>
  <c r="AC17" i="1"/>
  <c r="AC19" i="1" s="1"/>
  <c r="AB17" i="1"/>
  <c r="AB19" i="1" s="1"/>
  <c r="AA17" i="1"/>
  <c r="AA19" i="1" s="1"/>
  <c r="Z17" i="1"/>
  <c r="Z19" i="1" s="1"/>
  <c r="W19" i="1"/>
  <c r="AT18" i="1" l="1"/>
  <c r="AI18" i="1"/>
  <c r="X18" i="1"/>
  <c r="H18" i="1"/>
  <c r="Y17" i="1"/>
  <c r="AD17" i="1"/>
  <c r="AD19" i="1"/>
  <c r="N17" i="1"/>
  <c r="AO17" i="1"/>
  <c r="AO19" i="1"/>
  <c r="I17" i="1"/>
  <c r="P19" i="1"/>
  <c r="N19" i="1" s="1"/>
  <c r="I19" i="1"/>
  <c r="S19" i="1"/>
  <c r="S17" i="1"/>
  <c r="AZ19" i="1"/>
  <c r="AU19" i="1"/>
  <c r="Y19" i="1"/>
  <c r="X19" i="1" s="1"/>
  <c r="AJ19" i="1"/>
  <c r="AI19" i="1" s="1"/>
  <c r="AU17" i="1"/>
  <c r="AZ17" i="1"/>
  <c r="AJ17" i="1"/>
  <c r="AY12" i="1"/>
  <c r="AX12" i="1"/>
  <c r="AW12" i="1"/>
  <c r="AV12" i="1"/>
  <c r="AZ14" i="1"/>
  <c r="AZ13" i="1"/>
  <c r="BD12" i="1"/>
  <c r="BD15" i="1" s="1"/>
  <c r="BC12" i="1"/>
  <c r="BC15" i="1" s="1"/>
  <c r="BB12" i="1"/>
  <c r="BB15" i="1" s="1"/>
  <c r="BA12" i="1"/>
  <c r="BA15" i="1" s="1"/>
  <c r="AO14" i="1"/>
  <c r="AO13" i="1"/>
  <c r="AS12" i="1"/>
  <c r="AS15" i="1" s="1"/>
  <c r="AR12" i="1"/>
  <c r="AR15" i="1" s="1"/>
  <c r="AQ12" i="1"/>
  <c r="AQ15" i="1" s="1"/>
  <c r="AP12" i="1"/>
  <c r="AP15" i="1" s="1"/>
  <c r="AJ14" i="1"/>
  <c r="AI14" i="1" s="1"/>
  <c r="AJ13" i="1"/>
  <c r="AI13" i="1" s="1"/>
  <c r="AN12" i="1"/>
  <c r="AN15" i="1" s="1"/>
  <c r="AN20" i="1" s="1"/>
  <c r="AM12" i="1"/>
  <c r="AM15" i="1" s="1"/>
  <c r="AM20" i="1" s="1"/>
  <c r="AL12" i="1"/>
  <c r="AL15" i="1" s="1"/>
  <c r="AL20" i="1" s="1"/>
  <c r="AK12" i="1"/>
  <c r="AK15" i="1" s="1"/>
  <c r="AD14" i="1"/>
  <c r="AD13" i="1"/>
  <c r="AH12" i="1"/>
  <c r="AH15" i="1" s="1"/>
  <c r="AG12" i="1"/>
  <c r="AG15" i="1" s="1"/>
  <c r="AF12" i="1"/>
  <c r="AF15" i="1" s="1"/>
  <c r="AE12" i="1"/>
  <c r="AE15" i="1" s="1"/>
  <c r="AE20" i="1" s="1"/>
  <c r="AE92" i="1" s="1"/>
  <c r="N14" i="1"/>
  <c r="S13" i="1"/>
  <c r="S14" i="1"/>
  <c r="W12" i="1"/>
  <c r="W15" i="1" s="1"/>
  <c r="V12" i="1"/>
  <c r="V15" i="1" s="1"/>
  <c r="U12" i="1"/>
  <c r="U15" i="1" s="1"/>
  <c r="T12" i="1"/>
  <c r="T15" i="1" s="1"/>
  <c r="R12" i="1"/>
  <c r="Q12" i="1"/>
  <c r="P12" i="1"/>
  <c r="O12" i="1"/>
  <c r="K12" i="1"/>
  <c r="L12" i="1"/>
  <c r="M12" i="1"/>
  <c r="J12" i="1"/>
  <c r="I14" i="1"/>
  <c r="AU14" i="1"/>
  <c r="AU13" i="1"/>
  <c r="Y13" i="1"/>
  <c r="X13" i="1" s="1"/>
  <c r="Y14" i="1"/>
  <c r="AD12" i="1" l="1"/>
  <c r="AT19" i="1"/>
  <c r="X14" i="1"/>
  <c r="V20" i="1"/>
  <c r="V92" i="1" s="1"/>
  <c r="AP20" i="1"/>
  <c r="AP92" i="1" s="1"/>
  <c r="AQ20" i="1"/>
  <c r="AQ92" i="1" s="1"/>
  <c r="W20" i="1"/>
  <c r="W92" i="1" s="1"/>
  <c r="BA20" i="1"/>
  <c r="BA92" i="1" s="1"/>
  <c r="BB20" i="1"/>
  <c r="BB92" i="1" s="1"/>
  <c r="BD20" i="1"/>
  <c r="BD92" i="1" s="1"/>
  <c r="T20" i="1"/>
  <c r="T92" i="1" s="1"/>
  <c r="U20" i="1"/>
  <c r="U92" i="1" s="1"/>
  <c r="AR20" i="1"/>
  <c r="AR92" i="1" s="1"/>
  <c r="AS20" i="1"/>
  <c r="AS92" i="1" s="1"/>
  <c r="BC20" i="1"/>
  <c r="BC92" i="1" s="1"/>
  <c r="AF20" i="1"/>
  <c r="AF92" i="1" s="1"/>
  <c r="AG20" i="1"/>
  <c r="AG92" i="1" s="1"/>
  <c r="AH20" i="1"/>
  <c r="AH92" i="1" s="1"/>
  <c r="AK20" i="1"/>
  <c r="AK92" i="1" s="1"/>
  <c r="AT13" i="1"/>
  <c r="AU12" i="1"/>
  <c r="AT14" i="1"/>
  <c r="AD15" i="1"/>
  <c r="AD20" i="1" s="1"/>
  <c r="N12" i="1"/>
  <c r="H19" i="1"/>
  <c r="H17" i="1"/>
  <c r="AT17" i="1"/>
  <c r="H14" i="1"/>
  <c r="X17" i="1"/>
  <c r="AI17" i="1"/>
  <c r="AO12" i="1"/>
  <c r="I12" i="1"/>
  <c r="AO15" i="1"/>
  <c r="AO20" i="1" s="1"/>
  <c r="AZ12" i="1"/>
  <c r="AJ12" i="1"/>
  <c r="AZ15" i="1"/>
  <c r="AZ20" i="1" s="1"/>
  <c r="AJ15" i="1"/>
  <c r="AJ20" i="1" s="1"/>
  <c r="S15" i="1"/>
  <c r="S20" i="1" s="1"/>
  <c r="S12" i="1"/>
  <c r="S92" i="1" l="1"/>
  <c r="AD92" i="1"/>
  <c r="AO92" i="1"/>
  <c r="H12" i="1"/>
  <c r="AZ92" i="1"/>
  <c r="AT12" i="1"/>
  <c r="AI15" i="1"/>
  <c r="AI20" i="1" s="1"/>
  <c r="AI12" i="1"/>
  <c r="M28" i="1"/>
  <c r="L28" i="1"/>
  <c r="R28" i="1"/>
  <c r="Q28" i="1"/>
  <c r="P28" i="1"/>
  <c r="AC28" i="1"/>
  <c r="AB28" i="1"/>
  <c r="AA28" i="1"/>
  <c r="AX28" i="1"/>
  <c r="AY28" i="1"/>
  <c r="AW28" i="1"/>
  <c r="AX23" i="1"/>
  <c r="AY23" i="1"/>
  <c r="AW23" i="1"/>
  <c r="AM23" i="1"/>
  <c r="AN23" i="1"/>
  <c r="AL23" i="1"/>
  <c r="AB23" i="1"/>
  <c r="AC23" i="1"/>
  <c r="AA23" i="1"/>
  <c r="Q23" i="1"/>
  <c r="R23" i="1"/>
  <c r="P23" i="1"/>
  <c r="L23" i="1"/>
  <c r="M23" i="1"/>
  <c r="AU25" i="1"/>
  <c r="AT25" i="1" s="1"/>
  <c r="Y25" i="1"/>
  <c r="X25" i="1" s="1"/>
  <c r="N25" i="1"/>
  <c r="I25" i="1"/>
  <c r="AU24" i="1"/>
  <c r="AT24" i="1" s="1"/>
  <c r="AJ24" i="1"/>
  <c r="AI24" i="1" s="1"/>
  <c r="Y24" i="1"/>
  <c r="X24" i="1" s="1"/>
  <c r="AJ27" i="1" l="1"/>
  <c r="AJ28" i="1" s="1"/>
  <c r="AL28" i="1"/>
  <c r="AL92" i="1" s="1"/>
  <c r="AN28" i="1"/>
  <c r="AN92" i="1" s="1"/>
  <c r="AM28" i="1"/>
  <c r="AM92" i="1" s="1"/>
  <c r="H25" i="1"/>
  <c r="N27" i="1"/>
  <c r="N28" i="1" s="1"/>
  <c r="N23" i="1"/>
  <c r="I27" i="1"/>
  <c r="AJ23" i="1"/>
  <c r="AI23" i="1" s="1"/>
  <c r="AU27" i="1"/>
  <c r="AU28" i="1" s="1"/>
  <c r="Y23" i="1"/>
  <c r="X23" i="1" s="1"/>
  <c r="Y27" i="1"/>
  <c r="Y28" i="1" s="1"/>
  <c r="AU23" i="1"/>
  <c r="AT23" i="1" s="1"/>
  <c r="N24" i="1"/>
  <c r="AC12" i="1"/>
  <c r="AB12" i="1"/>
  <c r="AA12" i="1"/>
  <c r="Z12" i="1"/>
  <c r="R15" i="1"/>
  <c r="Q15" i="1"/>
  <c r="P15" i="1"/>
  <c r="O15" i="1"/>
  <c r="K15" i="1"/>
  <c r="I13" i="1"/>
  <c r="N13" i="1"/>
  <c r="I28" i="1" l="1"/>
  <c r="H27" i="1"/>
  <c r="AI27" i="1"/>
  <c r="AI28" i="1" s="1"/>
  <c r="K20" i="1"/>
  <c r="K92" i="1" s="1"/>
  <c r="O20" i="1"/>
  <c r="O92" i="1" s="1"/>
  <c r="P20" i="1"/>
  <c r="P92" i="1" s="1"/>
  <c r="Q20" i="1"/>
  <c r="Q92" i="1" s="1"/>
  <c r="R20" i="1"/>
  <c r="R92" i="1" s="1"/>
  <c r="AJ92" i="1"/>
  <c r="AI92" i="1" s="1"/>
  <c r="H13" i="1"/>
  <c r="AT27" i="1"/>
  <c r="AT28" i="1" s="1"/>
  <c r="H28" i="1"/>
  <c r="X27" i="1"/>
  <c r="X28" i="1" s="1"/>
  <c r="N15" i="1"/>
  <c r="N20" i="1" s="1"/>
  <c r="Y12" i="1"/>
  <c r="X12" i="1" s="1"/>
  <c r="N92" i="1" l="1"/>
  <c r="L15" i="1"/>
  <c r="AY15" i="1"/>
  <c r="AX15" i="1"/>
  <c r="AW15" i="1"/>
  <c r="AV15" i="1"/>
  <c r="AC15" i="1"/>
  <c r="AB15" i="1"/>
  <c r="AA15" i="1"/>
  <c r="Z15" i="1"/>
  <c r="M15" i="1"/>
  <c r="J15" i="1"/>
  <c r="J20" i="1" l="1"/>
  <c r="J92" i="1" s="1"/>
  <c r="M20" i="1"/>
  <c r="M92" i="1" s="1"/>
  <c r="Z20" i="1"/>
  <c r="Z92" i="1" s="1"/>
  <c r="AA20" i="1"/>
  <c r="AA92" i="1" s="1"/>
  <c r="AB20" i="1"/>
  <c r="AB92" i="1" s="1"/>
  <c r="AC20" i="1"/>
  <c r="AC92" i="1" s="1"/>
  <c r="AV20" i="1"/>
  <c r="AV92" i="1" s="1"/>
  <c r="AW20" i="1"/>
  <c r="AW92" i="1" s="1"/>
  <c r="AX20" i="1"/>
  <c r="AX92" i="1" s="1"/>
  <c r="AY20" i="1"/>
  <c r="AY92" i="1" s="1"/>
  <c r="L20" i="1"/>
  <c r="L92" i="1" s="1"/>
  <c r="AU15" i="1"/>
  <c r="AU20" i="1" s="1"/>
  <c r="I15" i="1"/>
  <c r="Y15" i="1"/>
  <c r="Y20" i="1" s="1"/>
  <c r="I92" i="1" l="1"/>
  <c r="H92" i="1" s="1"/>
  <c r="Y92" i="1"/>
  <c r="X92" i="1" s="1"/>
  <c r="I20" i="1"/>
  <c r="H20" i="1"/>
  <c r="AU92" i="1"/>
  <c r="AT92" i="1" s="1"/>
  <c r="X15" i="1"/>
  <c r="X20" i="1" s="1"/>
  <c r="AT15" i="1"/>
  <c r="AT20" i="1" s="1"/>
  <c r="I24" i="1"/>
  <c r="H24" i="1" s="1"/>
  <c r="K23" i="1"/>
  <c r="I23" i="1" s="1"/>
  <c r="H23" i="1" s="1"/>
  <c r="I63" i="1"/>
  <c r="I65" i="1"/>
  <c r="N63" i="1"/>
  <c r="N65" i="1"/>
  <c r="H65" i="1" s="1"/>
  <c r="H63" i="1" l="1"/>
</calcChain>
</file>

<file path=xl/sharedStrings.xml><?xml version="1.0" encoding="utf-8"?>
<sst xmlns="http://schemas.openxmlformats.org/spreadsheetml/2006/main" count="294" uniqueCount="204">
  <si>
    <t>№ п/п</t>
  </si>
  <si>
    <t xml:space="preserve">Всего </t>
  </si>
  <si>
    <t>Наименование отвественного исполнителя государственной программы</t>
  </si>
  <si>
    <t>Всего</t>
  </si>
  <si>
    <t>Наименование 
государственной программы 
(подпрограммы, основного мероприятия, регионаотного проекта, мероприятия)</t>
  </si>
  <si>
    <t>форма № 4</t>
  </si>
  <si>
    <t>ФБ</t>
  </si>
  <si>
    <t>ОБ</t>
  </si>
  <si>
    <t>МБ</t>
  </si>
  <si>
    <t>ВН</t>
  </si>
  <si>
    <t>Кассовый расход</t>
  </si>
  <si>
    <t>(ТЫС. РУБЛЕЙ)</t>
  </si>
  <si>
    <t>Подрядчик
(поставщик)</t>
  </si>
  <si>
    <t>1.2.</t>
  </si>
  <si>
    <t>Всего по Подпрограмме</t>
  </si>
  <si>
    <t xml:space="preserve">Период исполнения государственного (муниципального) контракта  </t>
  </si>
  <si>
    <t>НАО "Чукотскя торговая компания"</t>
  </si>
  <si>
    <t>Всего по ГК (МК)
за весь период исполнения</t>
  </si>
  <si>
    <t>Всего по ГК (МК)
за весь период профинансировано</t>
  </si>
  <si>
    <t>Всего по ГК (МК)
за весь период выполнено</t>
  </si>
  <si>
    <t>Всего по ГК (МК)
за весь период кассовый расход</t>
  </si>
  <si>
    <t>Государственная программа "Развитие жилищного строительства в Чукотском автономном округе"</t>
  </si>
  <si>
    <t>Подпрограмма "Оказание содействия муниципальным образованиям в формировании муниципального жилищного фонда"</t>
  </si>
  <si>
    <t>Основное мероприятие: "Обеспечение жителей доступным и комфортным жильем"</t>
  </si>
  <si>
    <t>Субсидии на обеспечение мероприятий по развитию жилищного строительства</t>
  </si>
  <si>
    <t xml:space="preserve">Приобретение жилых помещений </t>
  </si>
  <si>
    <t>2020-2021</t>
  </si>
  <si>
    <t>Подпрограмма "Переселение граждан из аварийного жилищного фонда"</t>
  </si>
  <si>
    <t>Региональный проект "Обеспечение устойчивого сокращения непригодного для проживания жилищного фонда" федерального проекта "Обеспечение устойчивого сокращения непригодного для проживания жилищного фонда"</t>
  </si>
  <si>
    <t>Субсидии на обеспечение устойчивого сокращения непригодного для проживания жилого фонда</t>
  </si>
  <si>
    <t>ООО "Новоомариинский торгово-производственный комплекс"</t>
  </si>
  <si>
    <t>ИП Головатенко В.В.</t>
  </si>
  <si>
    <t>2021-2022</t>
  </si>
  <si>
    <t xml:space="preserve">МК № 0188300002120000048-01 от 21.12.2020 </t>
  </si>
  <si>
    <t>Подпрограмма "Территориальное планирование и градостроительной зонирование"</t>
  </si>
  <si>
    <t>Разработка транспортной схемы доставки грузов от производителей и поставщиков строительных ресурсов до населенных пунктов Чукотского автономного округа</t>
  </si>
  <si>
    <t>Мониторинг сметных цен и расчет индексов изменения сметной стоимости строительных и ремонтных работ</t>
  </si>
  <si>
    <t>Оказание услу по мониторингу сметных цен на строительные ресурсы и расчет индексов изменения сетной стоимости строительно-маонтажных работ для ЧАО</t>
  </si>
  <si>
    <t>ГК № 7/МСЦ-20
от 14.07.2020</t>
  </si>
  <si>
    <t>ЗАО "Сибирский центр ценообразования в строительстве , промышленности и энергетике"</t>
  </si>
  <si>
    <t>МК № 0188300002121000006-01 от 24.03.2021</t>
  </si>
  <si>
    <t xml:space="preserve">Выполнение </t>
  </si>
  <si>
    <t>Профинансировано</t>
  </si>
  <si>
    <t xml:space="preserve">Сумма заключенных ГК, МК </t>
  </si>
  <si>
    <t>№
п/п</t>
  </si>
  <si>
    <t>1.</t>
  </si>
  <si>
    <t>1.1.</t>
  </si>
  <si>
    <t>1.1.1.</t>
  </si>
  <si>
    <t>1.1.1.1</t>
  </si>
  <si>
    <t>1.2.1.</t>
  </si>
  <si>
    <t>1.2.1.1.</t>
  </si>
  <si>
    <t>2.</t>
  </si>
  <si>
    <t>2.1.</t>
  </si>
  <si>
    <t>2.1.1.</t>
  </si>
  <si>
    <t>2.1.1.1.</t>
  </si>
  <si>
    <t>3.</t>
  </si>
  <si>
    <t>3.1.</t>
  </si>
  <si>
    <t>Государственная программа "Информационное общество Чукотского автономного округа"</t>
  </si>
  <si>
    <t>Подпрограмма "Цифровая Чукотка"</t>
  </si>
  <si>
    <t>Основное мероприятие: "Развитие спутниковых навигационных технологий"</t>
  </si>
  <si>
    <t>Обеспечение учреждений качественными каналами связи с возможностью подключения к сети "Интернет"</t>
  </si>
  <si>
    <t>Оказание услуг по организации видеоконференцсвязи между органами власти</t>
  </si>
  <si>
    <t>3.1.1.</t>
  </si>
  <si>
    <t>3.1.1.1.</t>
  </si>
  <si>
    <t>3.1.1.2.</t>
  </si>
  <si>
    <t>Оказание услуг по обеспечению учреждений и сельского населения Чукотского автономного округа качественными каналами связи с возможностью подключения к сети Интернет</t>
  </si>
  <si>
    <t>Оказание услуг по обеспечению учреждений городского округа Анадырь Чукотского автономного округа качественными каналами связи с возможностью подключения к сети Интернет</t>
  </si>
  <si>
    <t xml:space="preserve">Оказание услуг по организации видеоконференцсвязи между органами власти </t>
  </si>
  <si>
    <t>ГК № 08885000002200004630001 
от 25.12.2020</t>
  </si>
  <si>
    <t>ГК № 08885000002200004620001 
от 26.12.2020</t>
  </si>
  <si>
    <t>ГК № 08885000002200004610001 
от 26.12.2020</t>
  </si>
  <si>
    <t>АО "Сатис-ТЛ-94"</t>
  </si>
  <si>
    <t>ФГУП «РТРС»</t>
  </si>
  <si>
    <t>ООО «ЛАЙТ ГРУП»</t>
  </si>
  <si>
    <t>ИТОГО ПО ГОСУДАРСТВЕНЫМ ПРОГРАММАМ</t>
  </si>
  <si>
    <t xml:space="preserve"> Государственная программа "Обеспечение устойчивого сокращения непригодного для проживания жилищного фонда в Чукотском автономном округе"</t>
  </si>
  <si>
    <t>Итого по ГП</t>
  </si>
  <si>
    <t>Департамент промышленной политики Чукотского автономного округа</t>
  </si>
  <si>
    <t>Подпрограмма "Обеспечение государственных гарантий и развитие современной инфраструктуры культуры, спорта и туризма"</t>
  </si>
  <si>
    <t>Государственная программа "Развитие культуры, спорта и туризма Чукотского автономного округ"</t>
  </si>
  <si>
    <t>4.</t>
  </si>
  <si>
    <t>4.1.</t>
  </si>
  <si>
    <t>Основное мероприятие: "Модернизация, благоустройство и материальное обеспечение отраслей культуры, спорта, туризма и кинематографии"</t>
  </si>
  <si>
    <t>4.1.1.</t>
  </si>
  <si>
    <t>4.1.1.1.</t>
  </si>
  <si>
    <t>Модернизация и благоустройство территории горнолыжного комплекса "Гора Михаила"</t>
  </si>
  <si>
    <t>ООО "Агенство Коммуникаций"</t>
  </si>
  <si>
    <t xml:space="preserve">оказание услуг по проведению ремонтных работ </t>
  </si>
  <si>
    <t>приобретение и поставка товара</t>
  </si>
  <si>
    <t>ООО"Департамент Констракшн"</t>
  </si>
  <si>
    <t>приобретение и поставка объектов малых архитектурных форм и товарно-материальных ценностей</t>
  </si>
  <si>
    <t>ООО"РК"СПРИНГ"</t>
  </si>
  <si>
    <t>ИП Марнова</t>
  </si>
  <si>
    <t>4.2.</t>
  </si>
  <si>
    <t>4.2.1.</t>
  </si>
  <si>
    <t>Основное мероприятие: "Проектно-изыскательские, ремонтные работы, строительство и реконструкция объектов культуры, спорта и образования"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</si>
  <si>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</si>
  <si>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</si>
  <si>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4.2.1.1.</t>
  </si>
  <si>
    <t>4.2.1.2.</t>
  </si>
  <si>
    <t>ООО "Каркас"</t>
  </si>
  <si>
    <t>Подпрограмма "Развитие социальной инфраструктуры"</t>
  </si>
  <si>
    <t>Приобретение и установка модульного здания</t>
  </si>
  <si>
    <t xml:space="preserve">Департамент культуры, спорта и туризма Чукотского автономного округа
</t>
  </si>
  <si>
    <t>ГК № 11/ЦКД-21
от 15.06.2021г.</t>
  </si>
  <si>
    <t>Государственная программа "Охрана окружающей среды и обеспечение рационального природопользования в Чукотском автономном округе"</t>
  </si>
  <si>
    <t>Подпрограмма "Воспроизводство и использование объектов животного мира"</t>
  </si>
  <si>
    <t>Основное мероприятие: "Переиздание Красной книги Чукотского автономного округа"</t>
  </si>
  <si>
    <t>5.</t>
  </si>
  <si>
    <t>5.1.</t>
  </si>
  <si>
    <t>5.1.1.</t>
  </si>
  <si>
    <t>5.1.1.1.</t>
  </si>
  <si>
    <t>Актуализация списков редких и исчезающих видов животных и растений и переиздание Красной книги Чукотского автономного округа</t>
  </si>
  <si>
    <t>выпалнение работ по изданию Красной книги Чукотского автономного округа</t>
  </si>
  <si>
    <t>ГК № 188/21
от 07.06.2021</t>
  </si>
  <si>
    <t>АНО "Чукотский Арктический Научный Центр"</t>
  </si>
  <si>
    <t>6.</t>
  </si>
  <si>
    <t>6.1.</t>
  </si>
  <si>
    <t>Государственная программа "Развитие образования и науки Чукотского автономного округа"</t>
  </si>
  <si>
    <t>6.1.1.</t>
  </si>
  <si>
    <t>6.1.1.1.</t>
  </si>
  <si>
    <t>Создание новых мест в общеобразовательных организациях, расположенных в сельской местности и поселках городского типа (Строительство объекта "Школа в с. Островное")</t>
  </si>
  <si>
    <t>Региональный проект "Содействие занятости" федерального проекта "Содействие занятости"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</si>
  <si>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объекта Детский сад в г. Анадырь)</t>
  </si>
  <si>
    <t>6.1.2.</t>
  </si>
  <si>
    <t>6.1.2.1.</t>
  </si>
  <si>
    <t>Осуществление строительного контроля при проведении работ по строительству объекта: «Школа в с. Островное»</t>
  </si>
  <si>
    <t>ООО "Корпорация ГЕРМЕС"</t>
  </si>
  <si>
    <t>Осуществление строительного контроля при проведении работ по строительству объекта: «Детский сад в г. Анадырь»</t>
  </si>
  <si>
    <t>ГК №1/СК-21
от 09.02.2021</t>
  </si>
  <si>
    <t>ООО ПКП «ТЕМП»</t>
  </si>
  <si>
    <t>Департамент образования и науки Чукотского автономного округа</t>
  </si>
  <si>
    <t>№ и дата
государственного (муниципального) контракта</t>
  </si>
  <si>
    <t>Наименование товаров, работ (услуг)  выполнякмых в рамаках заключенных государственных (муниципальных) контрактов, договоров</t>
  </si>
  <si>
    <t>ГК № 01883000067200000100001 
от 18.08.2020</t>
  </si>
  <si>
    <t>Договор № 23
от 02.07.2020</t>
  </si>
  <si>
    <t>Договор № б/н 
от 01.06.2021</t>
  </si>
  <si>
    <t>Договор № 3/МО/СМ 
от 05.07.2021</t>
  </si>
  <si>
    <t>Договор № 4/КО/СМ 
от 05.07.2021</t>
  </si>
  <si>
    <t>Договор № 2/ММ/СМ 
от 05.07.2021</t>
  </si>
  <si>
    <t>Договор № 9/МТЦ/СМ 
от 05.07.2021</t>
  </si>
  <si>
    <t>Договор № 1/БШ/СМ 
от 05.07.2021</t>
  </si>
  <si>
    <t>Договор № 5/СР/СМ 
от 05.07.2021</t>
  </si>
  <si>
    <t>Договор № 6/СС/СМ 
от 05.07.2021</t>
  </si>
  <si>
    <t>Договор № 7/СО/СМ 
от 05.07.2021</t>
  </si>
  <si>
    <t>Договор № 8/ТБ/СМ 
от 05.07.2021</t>
  </si>
  <si>
    <t>7.</t>
  </si>
  <si>
    <t>7.1.</t>
  </si>
  <si>
    <t>Государственная программа "Развитие транспортной инфраструктуры Чукотского автономного округа"</t>
  </si>
  <si>
    <t>Подпрограмма "Совершенствование и развитие сети автомобильных дорог"</t>
  </si>
  <si>
    <t>7.1.1.</t>
  </si>
  <si>
    <t>Ведомственная целевая программа "Дорожная деятельность в отношении автомобильных дорог общего пользования регионального значения Чукотского автономного округа в части проектирования, содержания, ремонта и капитального ремонта"</t>
  </si>
  <si>
    <t>Ремонт а/д "Билибино-Встречный-Анюйск".Мост ч/р Энмынвеем на км 31".</t>
  </si>
  <si>
    <t>Работы по обследованию, диагностике  и  паспортизации  автомобильной дороги "Билибино-Кепервеем"</t>
  </si>
  <si>
    <t>Работы по обследованию, диагностике  и  паспортизации  автомобильной дороги "Билибино-Встречный-Анюйск"</t>
  </si>
  <si>
    <t>7.1.1.1.</t>
  </si>
  <si>
    <t>7.1.1.2.</t>
  </si>
  <si>
    <t>7.1.1.3.</t>
  </si>
  <si>
    <t>Региональный проект "Современная школа" федерального проекта "Современная школа"</t>
  </si>
  <si>
    <t>ООО "РЕАЛ-ГАРАНТ"</t>
  </si>
  <si>
    <t>ООО "АБРИС"</t>
  </si>
  <si>
    <t>1/Р-21
от 07.06.2021</t>
  </si>
  <si>
    <t>1/Д-21
от 04.05.2021</t>
  </si>
  <si>
    <t>2/Д-21
от 04.05.2021</t>
  </si>
  <si>
    <t>Выполнение ремонтных работ</t>
  </si>
  <si>
    <t>Выполнение работ по обследованию, диакностике и паспортизации</t>
  </si>
  <si>
    <t xml:space="preserve">Департамент промышленной политики Чукотского автономного округа;
Государственное казенное учреждение Чукотского автономного округа "Управление автомобильных дорог Чукотского автономного округа"
</t>
  </si>
  <si>
    <t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январь-сентябрь 2021 года</t>
  </si>
  <si>
    <t>ГК № 12/ЦКД-21
от 15.06.2021г.</t>
  </si>
  <si>
    <t>5.2.2.</t>
  </si>
  <si>
    <t>5.2.2.1.</t>
  </si>
  <si>
    <t>Строительно-монтажные работы</t>
  </si>
  <si>
    <t>№ 9/СМР-20
от 03.08.2020</t>
  </si>
  <si>
    <t>АО "ЧТК"</t>
  </si>
  <si>
    <t>Осуществление строительного контроля при проведении работ по строительству объекта:  "Многофункциональная спортивная площадка с искусственным покрытием в г. Билибино"</t>
  </si>
  <si>
    <t>Строительство объекта "Многофункциональная спортивная площадка с искусственным покрытием в г. Билибино"</t>
  </si>
  <si>
    <t>Региональный проект "Спорт - норма жизни" федерального проекта "Спорт - норма жизни"</t>
  </si>
  <si>
    <t>№ 10/СК-20
от 02.09.2020</t>
  </si>
  <si>
    <t>ИП Фатеев Ю.М.</t>
  </si>
  <si>
    <t>8.</t>
  </si>
  <si>
    <t>8.1.</t>
  </si>
  <si>
    <t>Государственная программа "Развитие здравоохранения Чукотского автономного округа"</t>
  </si>
  <si>
    <t>Подпрограмма "Развитие инфраструктурф здравоохраненияг"</t>
  </si>
  <si>
    <t>Основное мероприятие 
"Проектно-изыскательские, ремонтные работы, строительство и реконструкция объектов здравоохранения"</t>
  </si>
  <si>
    <t>8.1.1.</t>
  </si>
  <si>
    <t>Приобретение и установка модульного фельдшерско-акушерского пункта в с. Ламутское</t>
  </si>
  <si>
    <t>Приобретение и установка модульного фельдшерско-акушерского пункта в с. Чуванское</t>
  </si>
  <si>
    <t>Приобретение и установка пищеблока для Билибинской районной больницы</t>
  </si>
  <si>
    <t>8.1.1.1.</t>
  </si>
  <si>
    <t>8.1.1.2.</t>
  </si>
  <si>
    <t>8.1.1.3.</t>
  </si>
  <si>
    <t>Приобретение и установка модульного пищеблока</t>
  </si>
  <si>
    <t>Приобретение и установка модульного фельдшерско-акушерского пункта</t>
  </si>
  <si>
    <t>№ 8/ФАП-21
от 02.06.2021</t>
  </si>
  <si>
    <t>№ 7/ФАП-21
от 02.06.2021</t>
  </si>
  <si>
    <t>№ 10/ПБ-21
от 08.06.2021</t>
  </si>
  <si>
    <t>ООО "КАРКАС"</t>
  </si>
  <si>
    <t>ООО "СтройПлатформа"</t>
  </si>
  <si>
    <t>№ 19/СК-21
от 02.09.2021</t>
  </si>
  <si>
    <r>
      <t>ГК №6/СК-21</t>
    </r>
    <r>
      <rPr>
        <vertAlign val="superscript"/>
        <sz val="18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
от 30.04.2021</t>
    </r>
  </si>
  <si>
    <r>
      <t>* -</t>
    </r>
    <r>
      <rPr>
        <sz val="12"/>
        <color theme="1"/>
        <rFont val="Times New Roman"/>
        <family val="1"/>
        <charset val="204"/>
      </rPr>
      <t xml:space="preserve"> ГК расторгнут 30.08.2021</t>
    </r>
  </si>
  <si>
    <t>Договор № 7
от 01.04.2021</t>
  </si>
  <si>
    <t>ООО "СтройСервис"</t>
  </si>
  <si>
    <t>13,743,6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</si>
</sst>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р_._-;\-* #,##0.00\ _р_._-;_-* &quot;-&quot;??\ 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4" borderId="9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colors>
    <mruColors>
      <color rgb="FFCC99FF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8"/>
  <sheetViews>
    <sheetView tabSelected="1" view="pageBreakPreview" topLeftCell="B2" zoomScale="70" zoomScaleNormal="80" zoomScaleSheetLayoutView="70" workbookViewId="0">
      <pane xSplit="3" ySplit="7" topLeftCell="E9" activePane="bottomRight" state="frozen"/>
      <selection activeCell="B2" sqref="B2"/>
      <selection pane="topRight" activeCell="D2" sqref="D2"/>
      <selection pane="bottomLeft" activeCell="B9" sqref="B9"/>
      <selection pane="bottomRight" activeCell="D31" sqref="D31"/>
    </sheetView>
  </sheetViews>
  <sheetFormatPr defaultRowHeight="15.75" outlineLevelRow="1" x14ac:dyDescent="0.25"/>
  <cols>
    <col min="1" max="2" width="8.7109375" style="1" customWidth="1"/>
    <col min="3" max="3" width="42.42578125" style="1" customWidth="1"/>
    <col min="4" max="4" width="49.28515625" style="1" customWidth="1"/>
    <col min="5" max="5" width="32.7109375" style="23" customWidth="1"/>
    <col min="6" max="6" width="19.85546875" style="23" customWidth="1"/>
    <col min="7" max="7" width="25.42578125" style="23" customWidth="1"/>
    <col min="8" max="8" width="19.7109375" style="25" customWidth="1"/>
    <col min="9" max="9" width="11.42578125" style="30" customWidth="1"/>
    <col min="10" max="10" width="6.28515625" style="1" customWidth="1"/>
    <col min="11" max="11" width="12.28515625" style="1" customWidth="1"/>
    <col min="12" max="12" width="7.140625" style="1" customWidth="1"/>
    <col min="13" max="13" width="10" style="1" customWidth="1"/>
    <col min="14" max="14" width="11.28515625" style="30" customWidth="1"/>
    <col min="15" max="15" width="5.28515625" style="1" customWidth="1"/>
    <col min="16" max="16" width="10.85546875" style="1" customWidth="1"/>
    <col min="17" max="17" width="9.7109375" style="1" customWidth="1"/>
    <col min="18" max="18" width="12" style="1" customWidth="1"/>
    <col min="19" max="19" width="12" style="30" customWidth="1"/>
    <col min="20" max="23" width="12" style="1" customWidth="1"/>
    <col min="24" max="24" width="13.28515625" style="27" customWidth="1"/>
    <col min="25" max="25" width="12.5703125" style="30" customWidth="1"/>
    <col min="26" max="26" width="5.28515625" style="1" customWidth="1"/>
    <col min="27" max="27" width="11.7109375" style="1" customWidth="1"/>
    <col min="28" max="28" width="7.85546875" style="1" customWidth="1"/>
    <col min="29" max="29" width="11.42578125" style="1" customWidth="1"/>
    <col min="30" max="30" width="11.42578125" style="30" customWidth="1"/>
    <col min="31" max="34" width="11.42578125" style="1" customWidth="1"/>
    <col min="35" max="35" width="13.42578125" style="27" customWidth="1"/>
    <col min="36" max="36" width="11.42578125" style="30" customWidth="1"/>
    <col min="37" max="37" width="5" style="1" customWidth="1"/>
    <col min="38" max="38" width="11.140625" style="1" customWidth="1"/>
    <col min="39" max="39" width="9.140625" style="1" customWidth="1"/>
    <col min="40" max="40" width="10.28515625" style="1" customWidth="1"/>
    <col min="41" max="41" width="10.28515625" style="30" customWidth="1"/>
    <col min="42" max="45" width="10.28515625" style="1" customWidth="1"/>
    <col min="46" max="46" width="16.85546875" style="27" customWidth="1"/>
    <col min="47" max="47" width="13.140625" style="30" hidden="1" customWidth="1"/>
    <col min="48" max="48" width="5" style="1" hidden="1" customWidth="1"/>
    <col min="49" max="49" width="11.28515625" style="1" hidden="1" customWidth="1"/>
    <col min="50" max="50" width="7.140625" style="1" hidden="1" customWidth="1"/>
    <col min="51" max="51" width="12" style="1" hidden="1" customWidth="1"/>
    <col min="52" max="52" width="12" style="30" customWidth="1"/>
    <col min="53" max="53" width="9.140625" style="1" customWidth="1"/>
    <col min="54" max="54" width="10.42578125" style="1" customWidth="1"/>
    <col min="55" max="55" width="9.85546875" style="1" customWidth="1"/>
    <col min="56" max="56" width="9.42578125" style="1" customWidth="1"/>
    <col min="57" max="57" width="18" style="1" customWidth="1"/>
    <col min="58" max="58" width="19.5703125" style="1" customWidth="1"/>
    <col min="59" max="16384" width="9.140625" style="1"/>
  </cols>
  <sheetData>
    <row r="1" spans="1:57" x14ac:dyDescent="0.25">
      <c r="BE1" s="5" t="s">
        <v>5</v>
      </c>
    </row>
    <row r="2" spans="1:57" ht="39.75" customHeight="1" x14ac:dyDescent="0.25">
      <c r="A2" s="191" t="s">
        <v>167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</row>
    <row r="3" spans="1:57" x14ac:dyDescent="0.25"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X3" s="1"/>
      <c r="Y3" s="1"/>
      <c r="AD3" s="1"/>
      <c r="AI3" s="1"/>
      <c r="AJ3" s="1"/>
      <c r="AO3" s="1"/>
      <c r="AT3" s="1"/>
      <c r="AU3" s="1"/>
      <c r="AZ3" s="1"/>
    </row>
    <row r="4" spans="1:57" ht="27" customHeight="1" x14ac:dyDescent="0.25">
      <c r="D4" s="4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X4" s="1"/>
      <c r="Y4" s="1"/>
      <c r="AD4" s="1"/>
      <c r="AI4" s="1"/>
      <c r="AJ4" s="1"/>
      <c r="AO4" s="1"/>
      <c r="AT4" s="1"/>
      <c r="AU4" s="1"/>
      <c r="AZ4" s="1"/>
      <c r="BE4" s="8" t="s">
        <v>11</v>
      </c>
    </row>
    <row r="5" spans="1:57" ht="25.5" customHeight="1" x14ac:dyDescent="0.25">
      <c r="A5" s="124" t="s">
        <v>0</v>
      </c>
      <c r="B5" s="160" t="s">
        <v>44</v>
      </c>
      <c r="C5" s="147" t="s">
        <v>4</v>
      </c>
      <c r="D5" s="147" t="s">
        <v>133</v>
      </c>
      <c r="E5" s="147" t="s">
        <v>132</v>
      </c>
      <c r="F5" s="147" t="s">
        <v>15</v>
      </c>
      <c r="G5" s="147" t="s">
        <v>12</v>
      </c>
      <c r="H5" s="186" t="s">
        <v>17</v>
      </c>
      <c r="I5" s="189" t="s">
        <v>43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/>
      <c r="X5" s="186" t="s">
        <v>18</v>
      </c>
      <c r="Y5" s="160" t="s">
        <v>42</v>
      </c>
      <c r="Z5" s="160"/>
      <c r="AA5" s="160"/>
      <c r="AB5" s="160"/>
      <c r="AC5" s="160"/>
      <c r="AD5" s="160"/>
      <c r="AE5" s="160"/>
      <c r="AF5" s="160"/>
      <c r="AG5" s="160"/>
      <c r="AH5" s="160"/>
      <c r="AI5" s="186" t="s">
        <v>19</v>
      </c>
      <c r="AJ5" s="179" t="s">
        <v>41</v>
      </c>
      <c r="AK5" s="179"/>
      <c r="AL5" s="179"/>
      <c r="AM5" s="179"/>
      <c r="AN5" s="179"/>
      <c r="AO5" s="179"/>
      <c r="AP5" s="179"/>
      <c r="AQ5" s="179"/>
      <c r="AR5" s="179"/>
      <c r="AS5" s="180"/>
      <c r="AT5" s="192" t="s">
        <v>20</v>
      </c>
      <c r="AU5" s="160" t="s">
        <v>10</v>
      </c>
      <c r="AV5" s="160"/>
      <c r="AW5" s="160"/>
      <c r="AX5" s="160"/>
      <c r="AY5" s="160"/>
      <c r="AZ5" s="160"/>
      <c r="BA5" s="160"/>
      <c r="BB5" s="160"/>
      <c r="BC5" s="160"/>
      <c r="BD5" s="160"/>
      <c r="BE5" s="147" t="s">
        <v>2</v>
      </c>
    </row>
    <row r="6" spans="1:57" x14ac:dyDescent="0.25">
      <c r="A6" s="125"/>
      <c r="B6" s="136"/>
      <c r="C6" s="150"/>
      <c r="D6" s="150"/>
      <c r="E6" s="150"/>
      <c r="F6" s="150"/>
      <c r="G6" s="125"/>
      <c r="H6" s="187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87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87"/>
      <c r="AJ6" s="178"/>
      <c r="AK6" s="178"/>
      <c r="AL6" s="178"/>
      <c r="AM6" s="178"/>
      <c r="AN6" s="178"/>
      <c r="AO6" s="178"/>
      <c r="AP6" s="178"/>
      <c r="AQ6" s="178"/>
      <c r="AR6" s="178"/>
      <c r="AS6" s="181"/>
      <c r="AT6" s="192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50"/>
    </row>
    <row r="7" spans="1:57" ht="24.75" customHeight="1" x14ac:dyDescent="0.25">
      <c r="A7" s="125"/>
      <c r="B7" s="136"/>
      <c r="C7" s="150"/>
      <c r="D7" s="150"/>
      <c r="E7" s="150"/>
      <c r="F7" s="150"/>
      <c r="G7" s="125"/>
      <c r="H7" s="187"/>
      <c r="I7" s="184" t="s">
        <v>1</v>
      </c>
      <c r="J7" s="177">
        <v>2020</v>
      </c>
      <c r="K7" s="178"/>
      <c r="L7" s="178"/>
      <c r="M7" s="178"/>
      <c r="N7" s="184" t="s">
        <v>1</v>
      </c>
      <c r="O7" s="177">
        <v>2021</v>
      </c>
      <c r="P7" s="178"/>
      <c r="Q7" s="178"/>
      <c r="R7" s="178"/>
      <c r="S7" s="184" t="s">
        <v>1</v>
      </c>
      <c r="T7" s="177">
        <v>2022</v>
      </c>
      <c r="U7" s="178"/>
      <c r="V7" s="178"/>
      <c r="W7" s="178"/>
      <c r="X7" s="187"/>
      <c r="Y7" s="176" t="s">
        <v>3</v>
      </c>
      <c r="Z7" s="177">
        <v>2020</v>
      </c>
      <c r="AA7" s="178"/>
      <c r="AB7" s="178"/>
      <c r="AC7" s="178"/>
      <c r="AD7" s="176" t="s">
        <v>3</v>
      </c>
      <c r="AE7" s="177">
        <v>2021</v>
      </c>
      <c r="AF7" s="178"/>
      <c r="AG7" s="178"/>
      <c r="AH7" s="178"/>
      <c r="AI7" s="187"/>
      <c r="AJ7" s="176" t="s">
        <v>3</v>
      </c>
      <c r="AK7" s="177">
        <v>2020</v>
      </c>
      <c r="AL7" s="178"/>
      <c r="AM7" s="178"/>
      <c r="AN7" s="178"/>
      <c r="AO7" s="176" t="s">
        <v>3</v>
      </c>
      <c r="AP7" s="177">
        <v>2021</v>
      </c>
      <c r="AQ7" s="178"/>
      <c r="AR7" s="178"/>
      <c r="AS7" s="178"/>
      <c r="AT7" s="192"/>
      <c r="AU7" s="176" t="s">
        <v>3</v>
      </c>
      <c r="AV7" s="177">
        <v>2020</v>
      </c>
      <c r="AW7" s="178"/>
      <c r="AX7" s="178"/>
      <c r="AY7" s="178"/>
      <c r="AZ7" s="176" t="s">
        <v>3</v>
      </c>
      <c r="BA7" s="177">
        <v>2021</v>
      </c>
      <c r="BB7" s="178"/>
      <c r="BC7" s="178"/>
      <c r="BD7" s="178"/>
      <c r="BE7" s="150"/>
    </row>
    <row r="8" spans="1:57" ht="35.25" customHeight="1" x14ac:dyDescent="0.25">
      <c r="A8" s="126"/>
      <c r="B8" s="136"/>
      <c r="C8" s="148"/>
      <c r="D8" s="148"/>
      <c r="E8" s="148"/>
      <c r="F8" s="148"/>
      <c r="G8" s="126"/>
      <c r="H8" s="188"/>
      <c r="I8" s="185"/>
      <c r="J8" s="7" t="s">
        <v>6</v>
      </c>
      <c r="K8" s="6" t="s">
        <v>7</v>
      </c>
      <c r="L8" s="6" t="s">
        <v>8</v>
      </c>
      <c r="M8" s="9" t="s">
        <v>9</v>
      </c>
      <c r="N8" s="185"/>
      <c r="O8" s="7" t="s">
        <v>6</v>
      </c>
      <c r="P8" s="10" t="s">
        <v>7</v>
      </c>
      <c r="Q8" s="10" t="s">
        <v>8</v>
      </c>
      <c r="R8" s="22" t="s">
        <v>9</v>
      </c>
      <c r="S8" s="185"/>
      <c r="T8" s="7" t="s">
        <v>6</v>
      </c>
      <c r="U8" s="45" t="s">
        <v>7</v>
      </c>
      <c r="V8" s="45" t="s">
        <v>8</v>
      </c>
      <c r="W8" s="44" t="s">
        <v>9</v>
      </c>
      <c r="X8" s="188"/>
      <c r="Y8" s="176"/>
      <c r="Z8" s="7" t="s">
        <v>6</v>
      </c>
      <c r="AA8" s="6" t="s">
        <v>7</v>
      </c>
      <c r="AB8" s="6" t="s">
        <v>8</v>
      </c>
      <c r="AC8" s="9" t="s">
        <v>9</v>
      </c>
      <c r="AD8" s="176"/>
      <c r="AE8" s="7" t="s">
        <v>6</v>
      </c>
      <c r="AF8" s="45" t="s">
        <v>7</v>
      </c>
      <c r="AG8" s="45" t="s">
        <v>8</v>
      </c>
      <c r="AH8" s="44" t="s">
        <v>9</v>
      </c>
      <c r="AI8" s="188"/>
      <c r="AJ8" s="176"/>
      <c r="AK8" s="7" t="s">
        <v>6</v>
      </c>
      <c r="AL8" s="6" t="s">
        <v>7</v>
      </c>
      <c r="AM8" s="6" t="s">
        <v>8</v>
      </c>
      <c r="AN8" s="6" t="s">
        <v>9</v>
      </c>
      <c r="AO8" s="176"/>
      <c r="AP8" s="7" t="s">
        <v>6</v>
      </c>
      <c r="AQ8" s="45" t="s">
        <v>7</v>
      </c>
      <c r="AR8" s="45" t="s">
        <v>8</v>
      </c>
      <c r="AS8" s="45" t="s">
        <v>9</v>
      </c>
      <c r="AT8" s="192"/>
      <c r="AU8" s="176"/>
      <c r="AV8" s="7" t="s">
        <v>6</v>
      </c>
      <c r="AW8" s="6" t="s">
        <v>7</v>
      </c>
      <c r="AX8" s="6" t="s">
        <v>8</v>
      </c>
      <c r="AY8" s="6" t="s">
        <v>9</v>
      </c>
      <c r="AZ8" s="176"/>
      <c r="BA8" s="7" t="s">
        <v>6</v>
      </c>
      <c r="BB8" s="45" t="s">
        <v>7</v>
      </c>
      <c r="BC8" s="45" t="s">
        <v>8</v>
      </c>
      <c r="BD8" s="45" t="s">
        <v>9</v>
      </c>
      <c r="BE8" s="148"/>
    </row>
    <row r="9" spans="1:57" ht="16.5" customHeight="1" x14ac:dyDescent="0.25">
      <c r="A9" s="2">
        <v>1</v>
      </c>
      <c r="B9" s="53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  <c r="K9" s="53">
        <v>10</v>
      </c>
      <c r="L9" s="53">
        <v>11</v>
      </c>
      <c r="M9" s="53">
        <v>12</v>
      </c>
      <c r="N9" s="53">
        <v>13</v>
      </c>
      <c r="O9" s="53">
        <v>14</v>
      </c>
      <c r="P9" s="53">
        <v>15</v>
      </c>
      <c r="Q9" s="53">
        <v>16</v>
      </c>
      <c r="R9" s="53">
        <v>17</v>
      </c>
      <c r="S9" s="53">
        <v>18</v>
      </c>
      <c r="T9" s="53">
        <v>19</v>
      </c>
      <c r="U9" s="53">
        <v>20</v>
      </c>
      <c r="V9" s="53">
        <v>21</v>
      </c>
      <c r="W9" s="53">
        <v>22</v>
      </c>
      <c r="X9" s="53">
        <v>23</v>
      </c>
      <c r="Y9" s="53">
        <v>24</v>
      </c>
      <c r="Z9" s="53">
        <v>25</v>
      </c>
      <c r="AA9" s="53">
        <v>26</v>
      </c>
      <c r="AB9" s="53">
        <v>27</v>
      </c>
      <c r="AC9" s="53">
        <v>28</v>
      </c>
      <c r="AD9" s="53">
        <v>29</v>
      </c>
      <c r="AE9" s="53">
        <v>30</v>
      </c>
      <c r="AF9" s="53">
        <v>31</v>
      </c>
      <c r="AG9" s="53">
        <v>32</v>
      </c>
      <c r="AH9" s="53">
        <v>33</v>
      </c>
      <c r="AI9" s="53">
        <v>34</v>
      </c>
      <c r="AJ9" s="53">
        <v>35</v>
      </c>
      <c r="AK9" s="53">
        <v>36</v>
      </c>
      <c r="AL9" s="53">
        <v>37</v>
      </c>
      <c r="AM9" s="53">
        <v>38</v>
      </c>
      <c r="AN9" s="53">
        <v>39</v>
      </c>
      <c r="AO9" s="53">
        <v>40</v>
      </c>
      <c r="AP9" s="53">
        <v>41</v>
      </c>
      <c r="AQ9" s="53">
        <v>42</v>
      </c>
      <c r="AR9" s="53">
        <v>43</v>
      </c>
      <c r="AS9" s="53">
        <v>44</v>
      </c>
      <c r="AT9" s="53">
        <v>45</v>
      </c>
      <c r="AU9" s="53">
        <v>46</v>
      </c>
      <c r="AV9" s="53">
        <v>47</v>
      </c>
      <c r="AW9" s="53">
        <v>48</v>
      </c>
      <c r="AX9" s="53">
        <v>49</v>
      </c>
      <c r="AY9" s="53">
        <v>50</v>
      </c>
      <c r="AZ9" s="53">
        <v>51</v>
      </c>
      <c r="BA9" s="53">
        <v>52</v>
      </c>
      <c r="BB9" s="53">
        <v>53</v>
      </c>
      <c r="BC9" s="53">
        <v>54</v>
      </c>
      <c r="BD9" s="53">
        <v>55</v>
      </c>
      <c r="BE9" s="53">
        <v>56</v>
      </c>
    </row>
    <row r="10" spans="1:57" ht="28.5" customHeight="1" x14ac:dyDescent="0.25">
      <c r="A10" s="18" t="s">
        <v>13</v>
      </c>
      <c r="B10" s="112" t="s">
        <v>45</v>
      </c>
      <c r="C10" s="164" t="s">
        <v>21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6"/>
      <c r="BE10" s="147" t="s">
        <v>77</v>
      </c>
    </row>
    <row r="11" spans="1:57" ht="29.25" customHeight="1" outlineLevel="1" x14ac:dyDescent="0.25">
      <c r="A11" s="18"/>
      <c r="B11" s="90" t="s">
        <v>46</v>
      </c>
      <c r="C11" s="133" t="s">
        <v>22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7"/>
      <c r="BE11" s="150"/>
    </row>
    <row r="12" spans="1:57" ht="52.5" customHeight="1" outlineLevel="1" x14ac:dyDescent="0.25">
      <c r="A12" s="12"/>
      <c r="B12" s="12" t="s">
        <v>47</v>
      </c>
      <c r="C12" s="11" t="s">
        <v>23</v>
      </c>
      <c r="D12" s="3"/>
      <c r="E12" s="24"/>
      <c r="F12" s="24"/>
      <c r="G12" s="24"/>
      <c r="H12" s="29">
        <f>I12+N12+S12</f>
        <v>336282.1</v>
      </c>
      <c r="I12" s="31">
        <f>SUM(J12:M12)</f>
        <v>32019.5</v>
      </c>
      <c r="J12" s="15">
        <f>J13+J14</f>
        <v>0</v>
      </c>
      <c r="K12" s="15">
        <f t="shared" ref="K12:M12" si="0">K13+K14</f>
        <v>31981.9</v>
      </c>
      <c r="L12" s="15">
        <f t="shared" si="0"/>
        <v>37.6</v>
      </c>
      <c r="M12" s="15">
        <f t="shared" si="0"/>
        <v>0</v>
      </c>
      <c r="N12" s="31">
        <f>SUM(O12:R12)</f>
        <v>143580.6</v>
      </c>
      <c r="O12" s="15">
        <f>O13+O14</f>
        <v>0</v>
      </c>
      <c r="P12" s="15">
        <f t="shared" ref="P12" si="1">P13+P14</f>
        <v>143437</v>
      </c>
      <c r="Q12" s="15">
        <f t="shared" ref="Q12" si="2">Q13+Q14</f>
        <v>143.60000000000002</v>
      </c>
      <c r="R12" s="15">
        <f t="shared" ref="R12" si="3">R13+R14</f>
        <v>0</v>
      </c>
      <c r="S12" s="31">
        <f>SUM(T12:W12)</f>
        <v>160682</v>
      </c>
      <c r="T12" s="15">
        <f>T13+T14</f>
        <v>0</v>
      </c>
      <c r="U12" s="15">
        <f t="shared" ref="U12" si="4">U13+U14</f>
        <v>160521.29999999999</v>
      </c>
      <c r="V12" s="15">
        <f t="shared" ref="V12" si="5">V13+V14</f>
        <v>160.69999999999999</v>
      </c>
      <c r="W12" s="15">
        <f t="shared" ref="W12" si="6">W13+W14</f>
        <v>0</v>
      </c>
      <c r="X12" s="26">
        <f>Y12+AD12</f>
        <v>32019.5</v>
      </c>
      <c r="Y12" s="31">
        <f>SUM(Z12:AC12)</f>
        <v>32019.5</v>
      </c>
      <c r="Z12" s="15">
        <f>Z13</f>
        <v>0</v>
      </c>
      <c r="AA12" s="15">
        <f t="shared" ref="AA12" si="7">AA13</f>
        <v>31981.9</v>
      </c>
      <c r="AB12" s="15">
        <f t="shared" ref="AB12" si="8">AB13</f>
        <v>37.6</v>
      </c>
      <c r="AC12" s="15">
        <f t="shared" ref="AC12" si="9">AC13</f>
        <v>0</v>
      </c>
      <c r="AD12" s="31">
        <f>SUM(AE12:AH12)</f>
        <v>0</v>
      </c>
      <c r="AE12" s="15">
        <f>AE13</f>
        <v>0</v>
      </c>
      <c r="AF12" s="15">
        <f t="shared" ref="AF12:AH12" si="10">AF13</f>
        <v>0</v>
      </c>
      <c r="AG12" s="15">
        <f t="shared" si="10"/>
        <v>0</v>
      </c>
      <c r="AH12" s="15">
        <f t="shared" si="10"/>
        <v>0</v>
      </c>
      <c r="AI12" s="26">
        <f>AJ12+AO12</f>
        <v>0</v>
      </c>
      <c r="AJ12" s="31">
        <f>SUM(AK12:AN12)</f>
        <v>0</v>
      </c>
      <c r="AK12" s="15">
        <f>AK13</f>
        <v>0</v>
      </c>
      <c r="AL12" s="15">
        <f t="shared" ref="AL12:AN12" si="11">AL13</f>
        <v>0</v>
      </c>
      <c r="AM12" s="15">
        <f t="shared" si="11"/>
        <v>0</v>
      </c>
      <c r="AN12" s="15">
        <f t="shared" si="11"/>
        <v>0</v>
      </c>
      <c r="AO12" s="31">
        <f>SUM(AP12:AS12)</f>
        <v>0</v>
      </c>
      <c r="AP12" s="15">
        <f>AP13</f>
        <v>0</v>
      </c>
      <c r="AQ12" s="15">
        <f t="shared" ref="AQ12:AS12" si="12">AQ13</f>
        <v>0</v>
      </c>
      <c r="AR12" s="15">
        <f t="shared" si="12"/>
        <v>0</v>
      </c>
      <c r="AS12" s="15">
        <f t="shared" si="12"/>
        <v>0</v>
      </c>
      <c r="AT12" s="26">
        <f>AU12+AZ12</f>
        <v>32019.5</v>
      </c>
      <c r="AU12" s="31">
        <f>SUM(AV12:AY12)</f>
        <v>32019.5</v>
      </c>
      <c r="AV12" s="15">
        <f>AV13</f>
        <v>0</v>
      </c>
      <c r="AW12" s="15">
        <f t="shared" ref="AW12:AY12" si="13">AW13</f>
        <v>31981.9</v>
      </c>
      <c r="AX12" s="15">
        <f t="shared" si="13"/>
        <v>37.6</v>
      </c>
      <c r="AY12" s="15">
        <f t="shared" si="13"/>
        <v>0</v>
      </c>
      <c r="AZ12" s="31">
        <f>SUM(BA12:BD12)</f>
        <v>0</v>
      </c>
      <c r="BA12" s="15">
        <f>BA13</f>
        <v>0</v>
      </c>
      <c r="BB12" s="15">
        <f t="shared" ref="BB12:BD12" si="14">BB13</f>
        <v>0</v>
      </c>
      <c r="BC12" s="15">
        <f t="shared" si="14"/>
        <v>0</v>
      </c>
      <c r="BD12" s="15">
        <f t="shared" si="14"/>
        <v>0</v>
      </c>
      <c r="BE12" s="150"/>
    </row>
    <row r="13" spans="1:57" ht="50.25" customHeight="1" outlineLevel="1" x14ac:dyDescent="0.25">
      <c r="A13" s="46"/>
      <c r="B13" s="173" t="s">
        <v>48</v>
      </c>
      <c r="C13" s="174" t="s">
        <v>24</v>
      </c>
      <c r="D13" s="34" t="s">
        <v>25</v>
      </c>
      <c r="E13" s="119" t="s">
        <v>33</v>
      </c>
      <c r="F13" s="48" t="s">
        <v>26</v>
      </c>
      <c r="G13" s="182" t="s">
        <v>16</v>
      </c>
      <c r="H13" s="29">
        <f t="shared" ref="H13:H14" si="15">I13+N13+S13</f>
        <v>106736.3</v>
      </c>
      <c r="I13" s="31">
        <f>SUM(J13:M13)</f>
        <v>32019.5</v>
      </c>
      <c r="J13" s="16"/>
      <c r="K13" s="15">
        <v>31981.9</v>
      </c>
      <c r="L13" s="15">
        <v>37.6</v>
      </c>
      <c r="M13" s="15"/>
      <c r="N13" s="31">
        <f>SUM(O13:R13)</f>
        <v>74716.800000000003</v>
      </c>
      <c r="O13" s="15"/>
      <c r="P13" s="15">
        <v>74642.100000000006</v>
      </c>
      <c r="Q13" s="15">
        <v>74.7</v>
      </c>
      <c r="R13" s="16"/>
      <c r="S13" s="31">
        <f t="shared" ref="S13:S14" si="16">SUM(T13:W13)</f>
        <v>0</v>
      </c>
      <c r="T13" s="16"/>
      <c r="U13" s="16"/>
      <c r="V13" s="16"/>
      <c r="W13" s="16"/>
      <c r="X13" s="26">
        <f t="shared" ref="X13:X14" si="17">Y13+AD13</f>
        <v>32019.5</v>
      </c>
      <c r="Y13" s="31">
        <f t="shared" ref="Y13:Y14" si="18">SUM(Z13:AC13)</f>
        <v>32019.5</v>
      </c>
      <c r="Z13" s="16"/>
      <c r="AA13" s="16">
        <v>31981.9</v>
      </c>
      <c r="AB13" s="16">
        <v>37.6</v>
      </c>
      <c r="AC13" s="16"/>
      <c r="AD13" s="31">
        <f t="shared" ref="AD13:AD14" si="19">SUM(AE13:AH13)</f>
        <v>0</v>
      </c>
      <c r="AE13" s="16"/>
      <c r="AF13" s="16"/>
      <c r="AG13" s="16"/>
      <c r="AH13" s="16"/>
      <c r="AI13" s="26">
        <f t="shared" ref="AI13:AI14" si="20">AJ13+AO13</f>
        <v>0</v>
      </c>
      <c r="AJ13" s="31">
        <f t="shared" ref="AJ13:AJ14" si="21">SUM(AK13:AN13)</f>
        <v>0</v>
      </c>
      <c r="AK13" s="16"/>
      <c r="AL13" s="16"/>
      <c r="AM13" s="16"/>
      <c r="AN13" s="16"/>
      <c r="AO13" s="31">
        <f t="shared" ref="AO13:AO14" si="22">SUM(AP13:AS13)</f>
        <v>0</v>
      </c>
      <c r="AP13" s="16"/>
      <c r="AQ13" s="16"/>
      <c r="AR13" s="16"/>
      <c r="AS13" s="16"/>
      <c r="AT13" s="26">
        <f t="shared" ref="AT13:AT14" si="23">AU13+AZ13</f>
        <v>32019.5</v>
      </c>
      <c r="AU13" s="31">
        <f t="shared" ref="AU13:AU14" si="24">SUM(AV13:AY13)</f>
        <v>32019.5</v>
      </c>
      <c r="AV13" s="16"/>
      <c r="AW13" s="16">
        <v>31981.9</v>
      </c>
      <c r="AX13" s="16">
        <v>37.6</v>
      </c>
      <c r="AY13" s="20"/>
      <c r="AZ13" s="31">
        <f t="shared" ref="AZ13:AZ14" si="25">SUM(BA13:BD13)</f>
        <v>0</v>
      </c>
      <c r="BA13" s="16"/>
      <c r="BB13" s="16"/>
      <c r="BC13" s="16"/>
      <c r="BD13" s="16"/>
      <c r="BE13" s="150"/>
    </row>
    <row r="14" spans="1:57" ht="52.5" customHeight="1" outlineLevel="1" x14ac:dyDescent="0.25">
      <c r="A14" s="46"/>
      <c r="B14" s="173"/>
      <c r="C14" s="175"/>
      <c r="D14" s="34" t="s">
        <v>25</v>
      </c>
      <c r="E14" s="119" t="s">
        <v>40</v>
      </c>
      <c r="F14" s="48" t="s">
        <v>32</v>
      </c>
      <c r="G14" s="183"/>
      <c r="H14" s="29">
        <f t="shared" si="15"/>
        <v>229545.8</v>
      </c>
      <c r="I14" s="31">
        <f>SUM(J14:M14)</f>
        <v>0</v>
      </c>
      <c r="J14" s="16"/>
      <c r="K14" s="15"/>
      <c r="L14" s="15"/>
      <c r="M14" s="15"/>
      <c r="N14" s="31">
        <f>SUM(O14:R14)</f>
        <v>68863.799999999988</v>
      </c>
      <c r="O14" s="15"/>
      <c r="P14" s="15">
        <v>68794.899999999994</v>
      </c>
      <c r="Q14" s="15">
        <v>68.900000000000006</v>
      </c>
      <c r="R14" s="16"/>
      <c r="S14" s="31">
        <f t="shared" si="16"/>
        <v>160682</v>
      </c>
      <c r="T14" s="16"/>
      <c r="U14" s="16">
        <v>160521.29999999999</v>
      </c>
      <c r="V14" s="16">
        <v>160.69999999999999</v>
      </c>
      <c r="W14" s="16"/>
      <c r="X14" s="26">
        <f t="shared" si="17"/>
        <v>68794.899999999994</v>
      </c>
      <c r="Y14" s="31">
        <f t="shared" si="18"/>
        <v>0</v>
      </c>
      <c r="Z14" s="16"/>
      <c r="AA14" s="16"/>
      <c r="AB14" s="16"/>
      <c r="AC14" s="16"/>
      <c r="AD14" s="31">
        <f t="shared" si="19"/>
        <v>68794.899999999994</v>
      </c>
      <c r="AE14" s="16"/>
      <c r="AF14" s="16">
        <v>68794.899999999994</v>
      </c>
      <c r="AG14" s="16"/>
      <c r="AH14" s="16"/>
      <c r="AI14" s="26">
        <f t="shared" si="20"/>
        <v>0</v>
      </c>
      <c r="AJ14" s="31">
        <f t="shared" si="21"/>
        <v>0</v>
      </c>
      <c r="AK14" s="16"/>
      <c r="AL14" s="16"/>
      <c r="AM14" s="16"/>
      <c r="AN14" s="16"/>
      <c r="AO14" s="31">
        <f t="shared" si="22"/>
        <v>0</v>
      </c>
      <c r="AP14" s="16"/>
      <c r="AQ14" s="16"/>
      <c r="AR14" s="16"/>
      <c r="AS14" s="16"/>
      <c r="AT14" s="26">
        <f t="shared" si="23"/>
        <v>68794.899999999994</v>
      </c>
      <c r="AU14" s="31">
        <f t="shared" si="24"/>
        <v>0</v>
      </c>
      <c r="AV14" s="16"/>
      <c r="AW14" s="16"/>
      <c r="AX14" s="16"/>
      <c r="AY14" s="20"/>
      <c r="AZ14" s="31">
        <f t="shared" si="25"/>
        <v>68794.899999999994</v>
      </c>
      <c r="BA14" s="16"/>
      <c r="BB14" s="16">
        <v>68794.899999999994</v>
      </c>
      <c r="BC14" s="16"/>
      <c r="BD14" s="16"/>
      <c r="BE14" s="150"/>
    </row>
    <row r="15" spans="1:57" ht="21.75" customHeight="1" outlineLevel="1" x14ac:dyDescent="0.25">
      <c r="A15" s="138" t="s">
        <v>14</v>
      </c>
      <c r="B15" s="139"/>
      <c r="C15" s="139"/>
      <c r="D15" s="139"/>
      <c r="E15" s="139"/>
      <c r="F15" s="139"/>
      <c r="G15" s="139"/>
      <c r="H15" s="28">
        <f>I15+N15+S15</f>
        <v>336282.1</v>
      </c>
      <c r="I15" s="32">
        <f>SUM(J15:M15)</f>
        <v>32019.5</v>
      </c>
      <c r="J15" s="17">
        <f>SUM(J12)</f>
        <v>0</v>
      </c>
      <c r="K15" s="17">
        <f>SUM(K12)</f>
        <v>31981.9</v>
      </c>
      <c r="L15" s="17">
        <f t="shared" ref="L15:M15" si="26">SUM(L12)</f>
        <v>37.6</v>
      </c>
      <c r="M15" s="17">
        <f t="shared" si="26"/>
        <v>0</v>
      </c>
      <c r="N15" s="32">
        <f>SUM(O15:R15)</f>
        <v>143580.6</v>
      </c>
      <c r="O15" s="17">
        <f>SUM(O12)</f>
        <v>0</v>
      </c>
      <c r="P15" s="17">
        <f t="shared" ref="P15:R15" si="27">SUM(P12)</f>
        <v>143437</v>
      </c>
      <c r="Q15" s="17">
        <f t="shared" si="27"/>
        <v>143.60000000000002</v>
      </c>
      <c r="R15" s="17">
        <f t="shared" si="27"/>
        <v>0</v>
      </c>
      <c r="S15" s="32">
        <f>SUM(T15:W15)</f>
        <v>160682</v>
      </c>
      <c r="T15" s="17">
        <f>SUM(T12)</f>
        <v>0</v>
      </c>
      <c r="U15" s="17">
        <f>SUM(U12)</f>
        <v>160521.29999999999</v>
      </c>
      <c r="V15" s="17">
        <f t="shared" ref="V15:W15" si="28">SUM(V12)</f>
        <v>160.69999999999999</v>
      </c>
      <c r="W15" s="17">
        <f t="shared" si="28"/>
        <v>0</v>
      </c>
      <c r="X15" s="28">
        <f>Y15+AD15</f>
        <v>32019.5</v>
      </c>
      <c r="Y15" s="32">
        <f>SUM(Z15:AC15)</f>
        <v>32019.5</v>
      </c>
      <c r="Z15" s="17">
        <f>SUM(Z12)</f>
        <v>0</v>
      </c>
      <c r="AA15" s="17">
        <f t="shared" ref="AA15:AC15" si="29">SUM(AA12)</f>
        <v>31981.9</v>
      </c>
      <c r="AB15" s="17">
        <f t="shared" si="29"/>
        <v>37.6</v>
      </c>
      <c r="AC15" s="17">
        <f t="shared" si="29"/>
        <v>0</v>
      </c>
      <c r="AD15" s="32">
        <f>SUM(AE15:AH15)</f>
        <v>0</v>
      </c>
      <c r="AE15" s="17">
        <f>SUM(AE12)</f>
        <v>0</v>
      </c>
      <c r="AF15" s="17">
        <f t="shared" ref="AF15:AH15" si="30">SUM(AF12)</f>
        <v>0</v>
      </c>
      <c r="AG15" s="17">
        <f t="shared" si="30"/>
        <v>0</v>
      </c>
      <c r="AH15" s="17">
        <f t="shared" si="30"/>
        <v>0</v>
      </c>
      <c r="AI15" s="28">
        <f>AJ15+AO15</f>
        <v>0</v>
      </c>
      <c r="AJ15" s="32">
        <f>SUM(AK15:AN15)</f>
        <v>0</v>
      </c>
      <c r="AK15" s="17">
        <f>SUM(AK12)</f>
        <v>0</v>
      </c>
      <c r="AL15" s="17">
        <f t="shared" ref="AL15:AN15" si="31">SUM(AL12)</f>
        <v>0</v>
      </c>
      <c r="AM15" s="17">
        <f t="shared" si="31"/>
        <v>0</v>
      </c>
      <c r="AN15" s="17">
        <f t="shared" si="31"/>
        <v>0</v>
      </c>
      <c r="AO15" s="32">
        <f>SUM(AP15:AS15)</f>
        <v>0</v>
      </c>
      <c r="AP15" s="17">
        <f>SUM(AP12)</f>
        <v>0</v>
      </c>
      <c r="AQ15" s="17">
        <f t="shared" ref="AQ15:AS15" si="32">SUM(AQ12)</f>
        <v>0</v>
      </c>
      <c r="AR15" s="17">
        <f t="shared" si="32"/>
        <v>0</v>
      </c>
      <c r="AS15" s="17">
        <f t="shared" si="32"/>
        <v>0</v>
      </c>
      <c r="AT15" s="28">
        <f>AU15+AZ15</f>
        <v>32019.5</v>
      </c>
      <c r="AU15" s="32">
        <f>SUM(AV15:AY15)</f>
        <v>32019.5</v>
      </c>
      <c r="AV15" s="17">
        <f>SUM(AV12)</f>
        <v>0</v>
      </c>
      <c r="AW15" s="17">
        <f t="shared" ref="AW15:AY15" si="33">SUM(AW12)</f>
        <v>31981.9</v>
      </c>
      <c r="AX15" s="17">
        <f t="shared" si="33"/>
        <v>37.6</v>
      </c>
      <c r="AY15" s="21">
        <f t="shared" si="33"/>
        <v>0</v>
      </c>
      <c r="AZ15" s="32">
        <f>SUM(BA15:BD15)</f>
        <v>0</v>
      </c>
      <c r="BA15" s="17">
        <f>SUM(BA12)</f>
        <v>0</v>
      </c>
      <c r="BB15" s="17">
        <f t="shared" ref="BB15:BD15" si="34">SUM(BB12)</f>
        <v>0</v>
      </c>
      <c r="BC15" s="17">
        <f t="shared" si="34"/>
        <v>0</v>
      </c>
      <c r="BD15" s="17">
        <f t="shared" si="34"/>
        <v>0</v>
      </c>
      <c r="BE15" s="150"/>
    </row>
    <row r="16" spans="1:57" ht="21.75" customHeight="1" outlineLevel="1" x14ac:dyDescent="0.25">
      <c r="A16" s="43"/>
      <c r="B16" s="35" t="s">
        <v>13</v>
      </c>
      <c r="C16" s="139" t="s">
        <v>34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49"/>
      <c r="BE16" s="150"/>
    </row>
    <row r="17" spans="1:57" ht="79.5" customHeight="1" outlineLevel="1" x14ac:dyDescent="0.25">
      <c r="A17" s="43"/>
      <c r="B17" s="65" t="s">
        <v>49</v>
      </c>
      <c r="C17" s="56" t="s">
        <v>35</v>
      </c>
      <c r="D17" s="3"/>
      <c r="E17" s="24"/>
      <c r="F17" s="24"/>
      <c r="G17" s="24"/>
      <c r="H17" s="29">
        <f>I17+N17+S17</f>
        <v>6000</v>
      </c>
      <c r="I17" s="31">
        <f>SUM(J17:M17)</f>
        <v>3000</v>
      </c>
      <c r="J17" s="15">
        <f>J18</f>
        <v>0</v>
      </c>
      <c r="K17" s="15">
        <f t="shared" ref="K17" si="35">K18</f>
        <v>3000</v>
      </c>
      <c r="L17" s="15">
        <f t="shared" ref="L17" si="36">L18</f>
        <v>0</v>
      </c>
      <c r="M17" s="15">
        <f t="shared" ref="M17" si="37">M18</f>
        <v>0</v>
      </c>
      <c r="N17" s="31">
        <f>SUM(O17:R17)</f>
        <v>3000</v>
      </c>
      <c r="O17" s="15">
        <f>O18</f>
        <v>0</v>
      </c>
      <c r="P17" s="15">
        <f t="shared" ref="P17" si="38">P18</f>
        <v>3000</v>
      </c>
      <c r="Q17" s="15">
        <f t="shared" ref="Q17" si="39">Q18</f>
        <v>0</v>
      </c>
      <c r="R17" s="15">
        <f t="shared" ref="R17" si="40">R18</f>
        <v>0</v>
      </c>
      <c r="S17" s="31">
        <f>SUM(T17:W17)</f>
        <v>0</v>
      </c>
      <c r="T17" s="15">
        <f>T18</f>
        <v>0</v>
      </c>
      <c r="U17" s="15">
        <f t="shared" ref="U17" si="41">U18</f>
        <v>0</v>
      </c>
      <c r="V17" s="15">
        <f t="shared" ref="V17" si="42">V18</f>
        <v>0</v>
      </c>
      <c r="W17" s="15">
        <f t="shared" ref="W17" si="43">W18</f>
        <v>0</v>
      </c>
      <c r="X17" s="26">
        <f>Y17+AD17</f>
        <v>6000</v>
      </c>
      <c r="Y17" s="31">
        <f>SUM(Z17:AC17)</f>
        <v>3000</v>
      </c>
      <c r="Z17" s="15">
        <f>Z18</f>
        <v>0</v>
      </c>
      <c r="AA17" s="15">
        <f t="shared" ref="AA17:AC17" si="44">AA18</f>
        <v>3000</v>
      </c>
      <c r="AB17" s="15">
        <f t="shared" si="44"/>
        <v>0</v>
      </c>
      <c r="AC17" s="15">
        <f t="shared" si="44"/>
        <v>0</v>
      </c>
      <c r="AD17" s="31">
        <f>SUM(AE17:AH17)</f>
        <v>3000</v>
      </c>
      <c r="AE17" s="15">
        <f>AE18</f>
        <v>0</v>
      </c>
      <c r="AF17" s="15">
        <f t="shared" ref="AF17:AH17" si="45">AF18</f>
        <v>3000</v>
      </c>
      <c r="AG17" s="15">
        <f t="shared" si="45"/>
        <v>0</v>
      </c>
      <c r="AH17" s="15">
        <f t="shared" si="45"/>
        <v>0</v>
      </c>
      <c r="AI17" s="26">
        <f>AJ17+AO17</f>
        <v>6000</v>
      </c>
      <c r="AJ17" s="31">
        <f>SUM(AK17:AN17)</f>
        <v>3000</v>
      </c>
      <c r="AK17" s="15">
        <f>AK18</f>
        <v>0</v>
      </c>
      <c r="AL17" s="15">
        <f t="shared" ref="AL17:AN17" si="46">AL18</f>
        <v>3000</v>
      </c>
      <c r="AM17" s="15">
        <f t="shared" si="46"/>
        <v>0</v>
      </c>
      <c r="AN17" s="15">
        <f t="shared" si="46"/>
        <v>0</v>
      </c>
      <c r="AO17" s="31">
        <f>SUM(AP17:AS17)</f>
        <v>3000</v>
      </c>
      <c r="AP17" s="15">
        <f>AP18</f>
        <v>0</v>
      </c>
      <c r="AQ17" s="15">
        <f t="shared" ref="AQ17:AS17" si="47">AQ18</f>
        <v>3000</v>
      </c>
      <c r="AR17" s="15">
        <f t="shared" si="47"/>
        <v>0</v>
      </c>
      <c r="AS17" s="15">
        <f t="shared" si="47"/>
        <v>0</v>
      </c>
      <c r="AT17" s="26">
        <f>AU17+AZ17</f>
        <v>6000</v>
      </c>
      <c r="AU17" s="31">
        <f>SUM(AV17:AY17)</f>
        <v>3000</v>
      </c>
      <c r="AV17" s="15">
        <f>AV18</f>
        <v>0</v>
      </c>
      <c r="AW17" s="15">
        <f t="shared" ref="AW17:AY17" si="48">AW18</f>
        <v>3000</v>
      </c>
      <c r="AX17" s="15">
        <f t="shared" si="48"/>
        <v>0</v>
      </c>
      <c r="AY17" s="15">
        <f t="shared" si="48"/>
        <v>0</v>
      </c>
      <c r="AZ17" s="31">
        <f>SUM(BA17:BD17)</f>
        <v>3000</v>
      </c>
      <c r="BA17" s="15">
        <f>BA18</f>
        <v>0</v>
      </c>
      <c r="BB17" s="15">
        <f t="shared" ref="BB17:BD17" si="49">BB18</f>
        <v>3000</v>
      </c>
      <c r="BC17" s="15">
        <f t="shared" si="49"/>
        <v>0</v>
      </c>
      <c r="BD17" s="15">
        <f t="shared" si="49"/>
        <v>0</v>
      </c>
      <c r="BE17" s="150"/>
    </row>
    <row r="18" spans="1:57" ht="89.25" customHeight="1" outlineLevel="1" x14ac:dyDescent="0.25">
      <c r="A18" s="43"/>
      <c r="B18" s="65" t="s">
        <v>50</v>
      </c>
      <c r="C18" s="120" t="s">
        <v>36</v>
      </c>
      <c r="D18" s="34" t="s">
        <v>37</v>
      </c>
      <c r="E18" s="14" t="s">
        <v>38</v>
      </c>
      <c r="F18" s="48" t="s">
        <v>26</v>
      </c>
      <c r="G18" s="50" t="s">
        <v>39</v>
      </c>
      <c r="H18" s="29">
        <f>I18+N18+S18</f>
        <v>6000</v>
      </c>
      <c r="I18" s="31">
        <f>SUM(J18:M18)</f>
        <v>3000</v>
      </c>
      <c r="J18" s="16"/>
      <c r="K18" s="15">
        <v>3000</v>
      </c>
      <c r="L18" s="15"/>
      <c r="M18" s="15"/>
      <c r="N18" s="31">
        <f>SUM(O18:R18)</f>
        <v>3000</v>
      </c>
      <c r="O18" s="15"/>
      <c r="P18" s="15">
        <v>3000</v>
      </c>
      <c r="Q18" s="15"/>
      <c r="R18" s="16"/>
      <c r="S18" s="31">
        <f t="shared" ref="S18" si="50">SUM(T18:W18)</f>
        <v>0</v>
      </c>
      <c r="T18" s="16"/>
      <c r="U18" s="16"/>
      <c r="V18" s="16"/>
      <c r="W18" s="16"/>
      <c r="X18" s="26">
        <f>Y18+AD18</f>
        <v>6000</v>
      </c>
      <c r="Y18" s="31">
        <f t="shared" ref="Y18" si="51">SUM(Z18:AC18)</f>
        <v>3000</v>
      </c>
      <c r="Z18" s="16"/>
      <c r="AA18" s="16">
        <v>3000</v>
      </c>
      <c r="AB18" s="16"/>
      <c r="AC18" s="16"/>
      <c r="AD18" s="31">
        <f t="shared" ref="AD18" si="52">SUM(AE18:AH18)</f>
        <v>3000</v>
      </c>
      <c r="AE18" s="16"/>
      <c r="AF18" s="16">
        <v>3000</v>
      </c>
      <c r="AG18" s="16"/>
      <c r="AH18" s="16"/>
      <c r="AI18" s="26">
        <f>AJ18+AO18</f>
        <v>6000</v>
      </c>
      <c r="AJ18" s="31">
        <f t="shared" ref="AJ18" si="53">SUM(AK18:AN18)</f>
        <v>3000</v>
      </c>
      <c r="AK18" s="16"/>
      <c r="AL18" s="16">
        <v>3000</v>
      </c>
      <c r="AM18" s="16"/>
      <c r="AN18" s="16"/>
      <c r="AO18" s="31">
        <f t="shared" ref="AO18" si="54">SUM(AP18:AS18)</f>
        <v>3000</v>
      </c>
      <c r="AP18" s="16"/>
      <c r="AQ18" s="16">
        <v>3000</v>
      </c>
      <c r="AR18" s="16"/>
      <c r="AS18" s="16"/>
      <c r="AT18" s="26">
        <f>AU18+AZ18</f>
        <v>6000</v>
      </c>
      <c r="AU18" s="31">
        <f t="shared" ref="AU18" si="55">SUM(AV18:AY18)</f>
        <v>3000</v>
      </c>
      <c r="AV18" s="16"/>
      <c r="AW18" s="16">
        <v>3000</v>
      </c>
      <c r="AX18" s="16"/>
      <c r="AY18" s="20"/>
      <c r="AZ18" s="31">
        <f t="shared" ref="AZ18" si="56">SUM(BA18:BD18)</f>
        <v>3000</v>
      </c>
      <c r="BA18" s="16"/>
      <c r="BB18" s="16">
        <v>3000</v>
      </c>
      <c r="BC18" s="16"/>
      <c r="BD18" s="16"/>
      <c r="BE18" s="150"/>
    </row>
    <row r="19" spans="1:57" ht="21.75" customHeight="1" outlineLevel="1" x14ac:dyDescent="0.25">
      <c r="A19" s="43"/>
      <c r="B19" s="51"/>
      <c r="C19" s="139" t="s">
        <v>14</v>
      </c>
      <c r="D19" s="139"/>
      <c r="E19" s="139"/>
      <c r="F19" s="139"/>
      <c r="G19" s="149"/>
      <c r="H19" s="28">
        <f>I19+N19+S19</f>
        <v>6000</v>
      </c>
      <c r="I19" s="32">
        <f>SUM(J19:M19)</f>
        <v>3000</v>
      </c>
      <c r="J19" s="17">
        <f>SUM(J17)</f>
        <v>0</v>
      </c>
      <c r="K19" s="17">
        <f>SUM(K17)</f>
        <v>3000</v>
      </c>
      <c r="L19" s="17">
        <f>SUM(L17)</f>
        <v>0</v>
      </c>
      <c r="M19" s="17">
        <f>SUM(M17)</f>
        <v>0</v>
      </c>
      <c r="N19" s="32">
        <f>SUM(O19:R19)</f>
        <v>3000</v>
      </c>
      <c r="O19" s="17">
        <f>SUM(O17)</f>
        <v>0</v>
      </c>
      <c r="P19" s="17">
        <f>SUM(P17)</f>
        <v>3000</v>
      </c>
      <c r="Q19" s="17">
        <f>SUM(Q17)</f>
        <v>0</v>
      </c>
      <c r="R19" s="17">
        <f>SUM(R17)</f>
        <v>0</v>
      </c>
      <c r="S19" s="32">
        <f>SUM(T19:W19)</f>
        <v>0</v>
      </c>
      <c r="T19" s="17">
        <f>SUM(T17)</f>
        <v>0</v>
      </c>
      <c r="U19" s="17">
        <f>SUM(U17)</f>
        <v>0</v>
      </c>
      <c r="V19" s="17">
        <f>SUM(V17)</f>
        <v>0</v>
      </c>
      <c r="W19" s="17">
        <f>SUM(W17)</f>
        <v>0</v>
      </c>
      <c r="X19" s="28">
        <f>Y19+AD19</f>
        <v>6000</v>
      </c>
      <c r="Y19" s="32">
        <f>SUM(Z19:AC19)</f>
        <v>3000</v>
      </c>
      <c r="Z19" s="17">
        <f>SUM(Z17)</f>
        <v>0</v>
      </c>
      <c r="AA19" s="17">
        <f>SUM(AA17)</f>
        <v>3000</v>
      </c>
      <c r="AB19" s="17">
        <f>SUM(AB17)</f>
        <v>0</v>
      </c>
      <c r="AC19" s="17">
        <f>SUM(AC17)</f>
        <v>0</v>
      </c>
      <c r="AD19" s="32">
        <f>SUM(AE19:AH19)</f>
        <v>3000</v>
      </c>
      <c r="AE19" s="17">
        <f>SUM(AE17)</f>
        <v>0</v>
      </c>
      <c r="AF19" s="17">
        <f>SUM(AF17)</f>
        <v>3000</v>
      </c>
      <c r="AG19" s="17">
        <f>SUM(AG17)</f>
        <v>0</v>
      </c>
      <c r="AH19" s="17">
        <f>SUM(AH17)</f>
        <v>0</v>
      </c>
      <c r="AI19" s="28">
        <f>AJ19+AO19</f>
        <v>6000</v>
      </c>
      <c r="AJ19" s="32">
        <f>SUM(AK19:AN19)</f>
        <v>3000</v>
      </c>
      <c r="AK19" s="17">
        <f>SUM(AK17)</f>
        <v>0</v>
      </c>
      <c r="AL19" s="17">
        <f>SUM(AL17)</f>
        <v>3000</v>
      </c>
      <c r="AM19" s="17">
        <f>SUM(AM17)</f>
        <v>0</v>
      </c>
      <c r="AN19" s="17">
        <f>SUM(AN17)</f>
        <v>0</v>
      </c>
      <c r="AO19" s="32">
        <f>SUM(AP19:AS19)</f>
        <v>3000</v>
      </c>
      <c r="AP19" s="17">
        <f>SUM(AP17)</f>
        <v>0</v>
      </c>
      <c r="AQ19" s="17">
        <f>SUM(AQ17)</f>
        <v>3000</v>
      </c>
      <c r="AR19" s="17">
        <f>SUM(AR17)</f>
        <v>0</v>
      </c>
      <c r="AS19" s="17">
        <f>SUM(AS17)</f>
        <v>0</v>
      </c>
      <c r="AT19" s="28">
        <f>AU19+AZ19</f>
        <v>6000</v>
      </c>
      <c r="AU19" s="32">
        <f>SUM(AV19:AY19)</f>
        <v>3000</v>
      </c>
      <c r="AV19" s="17">
        <f>SUM(AV17)</f>
        <v>0</v>
      </c>
      <c r="AW19" s="17">
        <f>SUM(AW17)</f>
        <v>3000</v>
      </c>
      <c r="AX19" s="17">
        <f>SUM(AX17)</f>
        <v>0</v>
      </c>
      <c r="AY19" s="21">
        <f>SUM(AY17)</f>
        <v>0</v>
      </c>
      <c r="AZ19" s="32">
        <f>SUM(BA19:BD19)</f>
        <v>3000</v>
      </c>
      <c r="BA19" s="17">
        <f>SUM(BA17)</f>
        <v>0</v>
      </c>
      <c r="BB19" s="17">
        <f>SUM(BB17)</f>
        <v>3000</v>
      </c>
      <c r="BC19" s="17">
        <f>SUM(BC17)</f>
        <v>0</v>
      </c>
      <c r="BD19" s="17">
        <f>SUM(BD17)</f>
        <v>0</v>
      </c>
      <c r="BE19" s="150"/>
    </row>
    <row r="20" spans="1:57" ht="21.75" customHeight="1" x14ac:dyDescent="0.25">
      <c r="A20" s="58"/>
      <c r="B20" s="59"/>
      <c r="C20" s="59"/>
      <c r="D20" s="59" t="s">
        <v>76</v>
      </c>
      <c r="E20" s="59"/>
      <c r="F20" s="59"/>
      <c r="G20" s="59"/>
      <c r="H20" s="28">
        <f>H15+H19</f>
        <v>342282.1</v>
      </c>
      <c r="I20" s="28">
        <f t="shared" ref="I20:N20" si="57">I15+I19</f>
        <v>35019.5</v>
      </c>
      <c r="J20" s="28">
        <f t="shared" si="57"/>
        <v>0</v>
      </c>
      <c r="K20" s="28">
        <f t="shared" si="57"/>
        <v>34981.9</v>
      </c>
      <c r="L20" s="28">
        <f t="shared" si="57"/>
        <v>37.6</v>
      </c>
      <c r="M20" s="28">
        <f t="shared" si="57"/>
        <v>0</v>
      </c>
      <c r="N20" s="28">
        <f t="shared" si="57"/>
        <v>146580.6</v>
      </c>
      <c r="O20" s="28">
        <f t="shared" ref="O20" si="58">O15+O19</f>
        <v>0</v>
      </c>
      <c r="P20" s="28">
        <f t="shared" ref="P20" si="59">P15+P19</f>
        <v>146437</v>
      </c>
      <c r="Q20" s="28">
        <f t="shared" ref="Q20" si="60">Q15+Q19</f>
        <v>143.60000000000002</v>
      </c>
      <c r="R20" s="28">
        <f t="shared" ref="R20" si="61">R15+R19</f>
        <v>0</v>
      </c>
      <c r="S20" s="28">
        <f t="shared" ref="S20:T20" si="62">S15+S19</f>
        <v>160682</v>
      </c>
      <c r="T20" s="28">
        <f t="shared" si="62"/>
        <v>0</v>
      </c>
      <c r="U20" s="28">
        <f t="shared" ref="U20" si="63">U15+U19</f>
        <v>160521.29999999999</v>
      </c>
      <c r="V20" s="28">
        <f t="shared" ref="V20" si="64">V15+V19</f>
        <v>160.69999999999999</v>
      </c>
      <c r="W20" s="28">
        <f t="shared" ref="W20" si="65">W15+W19</f>
        <v>0</v>
      </c>
      <c r="X20" s="28">
        <f t="shared" ref="X20" si="66">X15+X19</f>
        <v>38019.5</v>
      </c>
      <c r="Y20" s="28">
        <f t="shared" ref="Y20:Z20" si="67">Y15+Y19</f>
        <v>35019.5</v>
      </c>
      <c r="Z20" s="28">
        <f t="shared" si="67"/>
        <v>0</v>
      </c>
      <c r="AA20" s="28">
        <f t="shared" ref="AA20" si="68">AA15+AA19</f>
        <v>34981.9</v>
      </c>
      <c r="AB20" s="28">
        <f t="shared" ref="AB20" si="69">AB15+AB19</f>
        <v>37.6</v>
      </c>
      <c r="AC20" s="28">
        <f t="shared" ref="AC20" si="70">AC15+AC19</f>
        <v>0</v>
      </c>
      <c r="AD20" s="28">
        <f t="shared" ref="AD20" si="71">AD15+AD19</f>
        <v>3000</v>
      </c>
      <c r="AE20" s="28">
        <f t="shared" ref="AE20:AF20" si="72">AE15+AE19</f>
        <v>0</v>
      </c>
      <c r="AF20" s="28">
        <f t="shared" si="72"/>
        <v>3000</v>
      </c>
      <c r="AG20" s="28">
        <f t="shared" ref="AG20" si="73">AG15+AG19</f>
        <v>0</v>
      </c>
      <c r="AH20" s="28">
        <f t="shared" ref="AH20" si="74">AH15+AH19</f>
        <v>0</v>
      </c>
      <c r="AI20" s="28">
        <f t="shared" ref="AI20" si="75">AI15+AI19</f>
        <v>6000</v>
      </c>
      <c r="AJ20" s="28">
        <f t="shared" ref="AJ20" si="76">AJ15+AJ19</f>
        <v>3000</v>
      </c>
      <c r="AK20" s="28">
        <f t="shared" ref="AK20:AL20" si="77">AK15+AK19</f>
        <v>0</v>
      </c>
      <c r="AL20" s="28">
        <f t="shared" si="77"/>
        <v>3000</v>
      </c>
      <c r="AM20" s="28">
        <f t="shared" ref="AM20" si="78">AM15+AM19</f>
        <v>0</v>
      </c>
      <c r="AN20" s="28">
        <f t="shared" ref="AN20" si="79">AN15+AN19</f>
        <v>0</v>
      </c>
      <c r="AO20" s="28">
        <f t="shared" ref="AO20" si="80">AO15+AO19</f>
        <v>3000</v>
      </c>
      <c r="AP20" s="28">
        <f t="shared" ref="AP20" si="81">AP15+AP19</f>
        <v>0</v>
      </c>
      <c r="AQ20" s="28">
        <f t="shared" ref="AQ20:AR20" si="82">AQ15+AQ19</f>
        <v>3000</v>
      </c>
      <c r="AR20" s="28">
        <f t="shared" si="82"/>
        <v>0</v>
      </c>
      <c r="AS20" s="28">
        <f t="shared" ref="AS20" si="83">AS15+AS19</f>
        <v>0</v>
      </c>
      <c r="AT20" s="28">
        <f t="shared" ref="AT20" si="84">AT15+AT19</f>
        <v>38019.5</v>
      </c>
      <c r="AU20" s="28">
        <f t="shared" ref="AU20" si="85">AU15+AU19</f>
        <v>35019.5</v>
      </c>
      <c r="AV20" s="28">
        <f t="shared" ref="AV20" si="86">AV15+AV19</f>
        <v>0</v>
      </c>
      <c r="AW20" s="28">
        <f t="shared" ref="AW20:AX20" si="87">AW15+AW19</f>
        <v>34981.9</v>
      </c>
      <c r="AX20" s="28">
        <f t="shared" si="87"/>
        <v>37.6</v>
      </c>
      <c r="AY20" s="28">
        <f t="shared" ref="AY20" si="88">AY15+AY19</f>
        <v>0</v>
      </c>
      <c r="AZ20" s="28">
        <f t="shared" ref="AZ20" si="89">AZ15+AZ19</f>
        <v>3000</v>
      </c>
      <c r="BA20" s="28">
        <f t="shared" ref="BA20" si="90">BA15+BA19</f>
        <v>0</v>
      </c>
      <c r="BB20" s="28">
        <f t="shared" ref="BB20" si="91">BB15+BB19</f>
        <v>3000</v>
      </c>
      <c r="BC20" s="28">
        <f t="shared" ref="BC20:BD20" si="92">BC15+BC19</f>
        <v>0</v>
      </c>
      <c r="BD20" s="28">
        <f t="shared" si="92"/>
        <v>0</v>
      </c>
      <c r="BE20" s="150"/>
    </row>
    <row r="21" spans="1:57" ht="21.75" customHeight="1" x14ac:dyDescent="0.25">
      <c r="A21" s="33"/>
      <c r="B21" s="113" t="s">
        <v>51</v>
      </c>
      <c r="C21" s="144" t="s">
        <v>75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9"/>
      <c r="BE21" s="150"/>
    </row>
    <row r="22" spans="1:57" ht="21.75" customHeight="1" outlineLevel="1" x14ac:dyDescent="0.25">
      <c r="A22" s="33"/>
      <c r="B22" s="91" t="s">
        <v>52</v>
      </c>
      <c r="C22" s="133" t="s">
        <v>27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7"/>
      <c r="BE22" s="150"/>
    </row>
    <row r="23" spans="1:57" ht="104.25" customHeight="1" outlineLevel="1" x14ac:dyDescent="0.25">
      <c r="A23" s="33"/>
      <c r="B23" s="68" t="s">
        <v>53</v>
      </c>
      <c r="C23" s="11" t="s">
        <v>28</v>
      </c>
      <c r="D23" s="35"/>
      <c r="E23" s="35"/>
      <c r="F23" s="35"/>
      <c r="G23" s="35"/>
      <c r="H23" s="28">
        <f>I23+N23+S23</f>
        <v>372752.6</v>
      </c>
      <c r="I23" s="32">
        <f>J23+K23+L23+M23</f>
        <v>110732.5</v>
      </c>
      <c r="J23" s="17"/>
      <c r="K23" s="17">
        <f>SUM(K24:K25)</f>
        <v>81573.3</v>
      </c>
      <c r="L23" s="17">
        <f>SUM(L24:L25)</f>
        <v>552.29999999999995</v>
      </c>
      <c r="M23" s="17">
        <f>SUM(M24:M25)</f>
        <v>28606.9</v>
      </c>
      <c r="N23" s="32">
        <f>O23+P23+Q23+R23</f>
        <v>262020.1</v>
      </c>
      <c r="O23" s="17"/>
      <c r="P23" s="17">
        <f>SUM(P24:P25)</f>
        <v>92922</v>
      </c>
      <c r="Q23" s="17">
        <f>SUM(Q24:Q25)</f>
        <v>1311.6</v>
      </c>
      <c r="R23" s="17">
        <f>SUM(R24:R25)</f>
        <v>167786.5</v>
      </c>
      <c r="S23" s="32">
        <f>T23+U23+V23+W23</f>
        <v>0</v>
      </c>
      <c r="T23" s="17"/>
      <c r="U23" s="17">
        <f>SUM(U24:U25)</f>
        <v>0</v>
      </c>
      <c r="V23" s="17">
        <f>SUM(V24:V25)</f>
        <v>0</v>
      </c>
      <c r="W23" s="17">
        <f>SUM(W24:W25)</f>
        <v>0</v>
      </c>
      <c r="X23" s="49">
        <f>Y23+AD23</f>
        <v>146971.70000000001</v>
      </c>
      <c r="Y23" s="32">
        <f>Z23+AA23+AB23+AC23</f>
        <v>110732.5</v>
      </c>
      <c r="Z23" s="17"/>
      <c r="AA23" s="17">
        <f>SUM(AA24:AA25)</f>
        <v>81573.3</v>
      </c>
      <c r="AB23" s="17">
        <f>SUM(AB24:AB25)</f>
        <v>552.29999999999995</v>
      </c>
      <c r="AC23" s="17">
        <f>SUM(AC24:AC25)</f>
        <v>28606.9</v>
      </c>
      <c r="AD23" s="32">
        <f>AE23+AF23+AG23+AH23</f>
        <v>36239.199999999997</v>
      </c>
      <c r="AE23" s="17"/>
      <c r="AF23" s="17">
        <f>SUM(AF24:AF25)</f>
        <v>17445.8</v>
      </c>
      <c r="AG23" s="17">
        <f>SUM(AG24:AG25)</f>
        <v>18793.400000000001</v>
      </c>
      <c r="AH23" s="17">
        <f>SUM(AH24:AH25)</f>
        <v>0</v>
      </c>
      <c r="AI23" s="49">
        <f>AJ23+AO23</f>
        <v>55457.5</v>
      </c>
      <c r="AJ23" s="32">
        <f>AK23+AL23+AM23+AN23</f>
        <v>55457.5</v>
      </c>
      <c r="AK23" s="17"/>
      <c r="AL23" s="17">
        <f>SUM(AL24:AL25)</f>
        <v>26573.3</v>
      </c>
      <c r="AM23" s="17">
        <f>SUM(AM24:AM25)</f>
        <v>277.3</v>
      </c>
      <c r="AN23" s="17">
        <f>SUM(AN24:AN25)</f>
        <v>28606.9</v>
      </c>
      <c r="AO23" s="32">
        <f>AP23+AQ23+AR23+AS23</f>
        <v>0</v>
      </c>
      <c r="AP23" s="17"/>
      <c r="AQ23" s="17">
        <f>SUM(AQ24:AQ25)</f>
        <v>0</v>
      </c>
      <c r="AR23" s="17">
        <f>SUM(AR24:AR25)</f>
        <v>0</v>
      </c>
      <c r="AS23" s="21">
        <f>SUM(AS24:AS25)</f>
        <v>0</v>
      </c>
      <c r="AT23" s="26">
        <f>AU23+AZ23</f>
        <v>146971.70000000001</v>
      </c>
      <c r="AU23" s="32">
        <f>AV23+AW23+AX23+AY23</f>
        <v>110732.5</v>
      </c>
      <c r="AV23" s="17"/>
      <c r="AW23" s="17">
        <f>SUM(AW24:AW25)</f>
        <v>81573.3</v>
      </c>
      <c r="AX23" s="17">
        <f>SUM(AX24:AX25)</f>
        <v>552.29999999999995</v>
      </c>
      <c r="AY23" s="21">
        <f>SUM(AY24:AY25)</f>
        <v>28606.9</v>
      </c>
      <c r="AZ23" s="32">
        <f>BA23+BB23+BC23+BD23</f>
        <v>36239.199999999997</v>
      </c>
      <c r="BA23" s="17"/>
      <c r="BB23" s="17">
        <f>SUM(BB24:BB25)</f>
        <v>17445.8</v>
      </c>
      <c r="BC23" s="17">
        <f>SUM(BC24:BC25)</f>
        <v>18793.400000000001</v>
      </c>
      <c r="BD23" s="21">
        <f>SUM(BD24:BD25)</f>
        <v>0</v>
      </c>
      <c r="BE23" s="150"/>
    </row>
    <row r="24" spans="1:57" ht="82.5" customHeight="1" outlineLevel="1" x14ac:dyDescent="0.25">
      <c r="A24" s="33"/>
      <c r="B24" s="124" t="s">
        <v>54</v>
      </c>
      <c r="C24" s="194" t="s">
        <v>29</v>
      </c>
      <c r="D24" s="197" t="s">
        <v>25</v>
      </c>
      <c r="E24" s="13" t="s">
        <v>134</v>
      </c>
      <c r="F24" s="42" t="s">
        <v>26</v>
      </c>
      <c r="G24" s="13" t="s">
        <v>30</v>
      </c>
      <c r="H24" s="29">
        <f t="shared" ref="H24:H25" si="93">I24+N24+S24</f>
        <v>184858.4</v>
      </c>
      <c r="I24" s="31">
        <f>SUM(J24:M24)</f>
        <v>55457.5</v>
      </c>
      <c r="J24" s="15"/>
      <c r="K24" s="15">
        <v>26573.3</v>
      </c>
      <c r="L24" s="15">
        <v>277.3</v>
      </c>
      <c r="M24" s="15">
        <v>28606.9</v>
      </c>
      <c r="N24" s="31">
        <f>SUM(O24:R24)</f>
        <v>129400.9</v>
      </c>
      <c r="O24" s="15"/>
      <c r="P24" s="15">
        <v>62004.5</v>
      </c>
      <c r="Q24" s="15">
        <v>647</v>
      </c>
      <c r="R24" s="15">
        <v>66749.399999999994</v>
      </c>
      <c r="S24" s="31">
        <f>SUM(T24:W24)</f>
        <v>0</v>
      </c>
      <c r="T24" s="15"/>
      <c r="U24" s="15"/>
      <c r="V24" s="15"/>
      <c r="W24" s="15"/>
      <c r="X24" s="26">
        <f t="shared" ref="X24:X25" si="94">Y24+AD24</f>
        <v>91696.7</v>
      </c>
      <c r="Y24" s="31">
        <f>SUM(Z24:AC24)</f>
        <v>55457.5</v>
      </c>
      <c r="Z24" s="15"/>
      <c r="AA24" s="15">
        <v>26573.3</v>
      </c>
      <c r="AB24" s="15">
        <v>277.3</v>
      </c>
      <c r="AC24" s="15">
        <v>28606.9</v>
      </c>
      <c r="AD24" s="31">
        <f>SUM(AE24:AH24)</f>
        <v>36239.199999999997</v>
      </c>
      <c r="AE24" s="15"/>
      <c r="AF24" s="15">
        <v>17445.8</v>
      </c>
      <c r="AG24" s="15">
        <v>18793.400000000001</v>
      </c>
      <c r="AH24" s="15"/>
      <c r="AI24" s="26">
        <f t="shared" ref="AI24:AI25" si="95">AJ24+AO24</f>
        <v>55457.5</v>
      </c>
      <c r="AJ24" s="31">
        <f>SUM(AK24:AN24)</f>
        <v>55457.5</v>
      </c>
      <c r="AK24" s="15"/>
      <c r="AL24" s="15">
        <v>26573.3</v>
      </c>
      <c r="AM24" s="15">
        <v>277.3</v>
      </c>
      <c r="AN24" s="15">
        <v>28606.9</v>
      </c>
      <c r="AO24" s="31">
        <f>SUM(AP24:AS24)</f>
        <v>0</v>
      </c>
      <c r="AP24" s="15"/>
      <c r="AQ24" s="15"/>
      <c r="AR24" s="15"/>
      <c r="AS24" s="15"/>
      <c r="AT24" s="26">
        <f t="shared" ref="AT24:AT25" si="96">AU24+AZ24</f>
        <v>91696.7</v>
      </c>
      <c r="AU24" s="31">
        <f>SUM(AV24:AY24)</f>
        <v>55457.5</v>
      </c>
      <c r="AV24" s="15"/>
      <c r="AW24" s="15">
        <v>26573.3</v>
      </c>
      <c r="AX24" s="15">
        <v>277.3</v>
      </c>
      <c r="AY24" s="19">
        <v>28606.9</v>
      </c>
      <c r="AZ24" s="31">
        <f>SUM(BA24:BD24)</f>
        <v>36239.199999999997</v>
      </c>
      <c r="BA24" s="15"/>
      <c r="BB24" s="15">
        <v>17445.8</v>
      </c>
      <c r="BC24" s="15">
        <v>18793.400000000001</v>
      </c>
      <c r="BD24" s="15"/>
      <c r="BE24" s="150"/>
    </row>
    <row r="25" spans="1:57" ht="56.25" customHeight="1" outlineLevel="1" x14ac:dyDescent="0.25">
      <c r="A25" s="33"/>
      <c r="B25" s="125"/>
      <c r="C25" s="195"/>
      <c r="D25" s="197" t="s">
        <v>25</v>
      </c>
      <c r="E25" s="13" t="s">
        <v>135</v>
      </c>
      <c r="F25" s="42" t="s">
        <v>26</v>
      </c>
      <c r="G25" s="13" t="s">
        <v>31</v>
      </c>
      <c r="H25" s="29">
        <f t="shared" si="93"/>
        <v>187894.2</v>
      </c>
      <c r="I25" s="31">
        <f>SUM(J25:M25)</f>
        <v>55275</v>
      </c>
      <c r="J25" s="15"/>
      <c r="K25" s="15">
        <v>55000</v>
      </c>
      <c r="L25" s="15">
        <v>275</v>
      </c>
      <c r="M25" s="15"/>
      <c r="N25" s="31">
        <f>SUM(O25:R25)</f>
        <v>132619.20000000001</v>
      </c>
      <c r="O25" s="15"/>
      <c r="P25" s="15">
        <v>30917.5</v>
      </c>
      <c r="Q25" s="15">
        <v>664.6</v>
      </c>
      <c r="R25" s="15">
        <v>101037.1</v>
      </c>
      <c r="S25" s="31">
        <f>SUM(T25:W25)</f>
        <v>0</v>
      </c>
      <c r="T25" s="15"/>
      <c r="U25" s="15"/>
      <c r="V25" s="15"/>
      <c r="W25" s="15"/>
      <c r="X25" s="26">
        <f t="shared" si="94"/>
        <v>55275</v>
      </c>
      <c r="Y25" s="31">
        <f>SUM(Z25:AC25)</f>
        <v>55275</v>
      </c>
      <c r="Z25" s="15"/>
      <c r="AA25" s="15">
        <v>55000</v>
      </c>
      <c r="AB25" s="15">
        <v>275</v>
      </c>
      <c r="AC25" s="15"/>
      <c r="AD25" s="31">
        <f>SUM(AE25:AH25)</f>
        <v>0</v>
      </c>
      <c r="AE25" s="15"/>
      <c r="AF25" s="15"/>
      <c r="AG25" s="15"/>
      <c r="AH25" s="15"/>
      <c r="AI25" s="26">
        <f t="shared" si="95"/>
        <v>0</v>
      </c>
      <c r="AJ25" s="31"/>
      <c r="AK25" s="15"/>
      <c r="AL25" s="15"/>
      <c r="AM25" s="15"/>
      <c r="AN25" s="15"/>
      <c r="AO25" s="31">
        <f>SUM(AP25:AS25)</f>
        <v>0</v>
      </c>
      <c r="AP25" s="15"/>
      <c r="AQ25" s="15"/>
      <c r="AR25" s="15"/>
      <c r="AS25" s="15"/>
      <c r="AT25" s="26">
        <f t="shared" si="96"/>
        <v>55275</v>
      </c>
      <c r="AU25" s="31">
        <f>SUM(AV25:AY25)</f>
        <v>55275</v>
      </c>
      <c r="AV25" s="15"/>
      <c r="AW25" s="15">
        <v>55000</v>
      </c>
      <c r="AX25" s="15">
        <v>275</v>
      </c>
      <c r="AY25" s="19"/>
      <c r="AZ25" s="31">
        <f>SUM(BA25:BD25)</f>
        <v>0</v>
      </c>
      <c r="BA25" s="15"/>
      <c r="BB25" s="15"/>
      <c r="BC25" s="15"/>
      <c r="BD25" s="15"/>
      <c r="BE25" s="150"/>
    </row>
    <row r="26" spans="1:57" ht="56.25" customHeight="1" outlineLevel="1" x14ac:dyDescent="0.25">
      <c r="A26" s="115"/>
      <c r="B26" s="126"/>
      <c r="C26" s="196"/>
      <c r="D26" s="197" t="s">
        <v>25</v>
      </c>
      <c r="E26" s="117" t="s">
        <v>201</v>
      </c>
      <c r="F26" s="42" t="s">
        <v>32</v>
      </c>
      <c r="G26" s="117" t="s">
        <v>202</v>
      </c>
      <c r="H26" s="29">
        <f t="shared" ref="H26" si="97">I26+N26+S26</f>
        <v>198257.5</v>
      </c>
      <c r="I26" s="31">
        <f>SUM(J26:M26)</f>
        <v>0</v>
      </c>
      <c r="J26" s="15"/>
      <c r="K26" s="15"/>
      <c r="L26" s="15"/>
      <c r="M26" s="15"/>
      <c r="N26" s="31">
        <f>SUM(O26:R26)</f>
        <v>59477.3</v>
      </c>
      <c r="O26" s="15"/>
      <c r="P26" s="15">
        <v>41540.1</v>
      </c>
      <c r="Q26" s="15">
        <v>297.39999999999998</v>
      </c>
      <c r="R26" s="15">
        <v>17639.8</v>
      </c>
      <c r="S26" s="31">
        <f>SUM(T26:W26)</f>
        <v>138780.20000000001</v>
      </c>
      <c r="T26" s="15"/>
      <c r="U26" s="15">
        <v>67527.3</v>
      </c>
      <c r="V26" s="15">
        <v>693.9</v>
      </c>
      <c r="W26" s="15">
        <v>70559</v>
      </c>
      <c r="X26" s="26">
        <f t="shared" ref="X26" si="98">Y26+AD26</f>
        <v>59477.3</v>
      </c>
      <c r="Y26" s="31">
        <f>SUM(Z26:AC26)</f>
        <v>0</v>
      </c>
      <c r="Z26" s="15"/>
      <c r="AA26" s="15"/>
      <c r="AB26" s="15"/>
      <c r="AC26" s="15"/>
      <c r="AD26" s="31">
        <f>SUM(AE26:AH26)</f>
        <v>59477.3</v>
      </c>
      <c r="AE26" s="15"/>
      <c r="AF26" s="15">
        <v>41540.1</v>
      </c>
      <c r="AG26" s="15">
        <v>297.39999999999998</v>
      </c>
      <c r="AH26" s="15">
        <v>17639.8</v>
      </c>
      <c r="AI26" s="26">
        <f t="shared" ref="AI26" si="99">AJ26+AO26</f>
        <v>0</v>
      </c>
      <c r="AJ26" s="31"/>
      <c r="AK26" s="15"/>
      <c r="AL26" s="15"/>
      <c r="AM26" s="15"/>
      <c r="AN26" s="15"/>
      <c r="AO26" s="31">
        <f>SUM(AP26:AS26)</f>
        <v>0</v>
      </c>
      <c r="AP26" s="15"/>
      <c r="AQ26" s="15"/>
      <c r="AR26" s="15"/>
      <c r="AS26" s="15"/>
      <c r="AT26" s="26">
        <f t="shared" ref="AT26" si="100">AU26+AZ26</f>
        <v>59477.3</v>
      </c>
      <c r="AU26" s="31">
        <f>SUM(AV26:AY26)</f>
        <v>0</v>
      </c>
      <c r="AV26" s="15"/>
      <c r="AW26" s="15"/>
      <c r="AX26" s="15"/>
      <c r="AY26" s="19"/>
      <c r="AZ26" s="31">
        <f>SUM(BA26:BD26)</f>
        <v>59477.3</v>
      </c>
      <c r="BA26" s="15"/>
      <c r="BB26" s="15">
        <v>41540.1</v>
      </c>
      <c r="BC26" s="15">
        <v>297.39999999999998</v>
      </c>
      <c r="BD26" s="15">
        <v>17639.8</v>
      </c>
      <c r="BE26" s="150"/>
    </row>
    <row r="27" spans="1:57" s="8" customFormat="1" ht="21.75" customHeight="1" outlineLevel="1" x14ac:dyDescent="0.25">
      <c r="A27" s="33"/>
      <c r="B27" s="55"/>
      <c r="C27" s="138" t="s">
        <v>14</v>
      </c>
      <c r="D27" s="139"/>
      <c r="E27" s="139"/>
      <c r="F27" s="139"/>
      <c r="G27" s="149"/>
      <c r="H27" s="28">
        <f>I27+N27+S27</f>
        <v>571010.10000000009</v>
      </c>
      <c r="I27" s="32">
        <f>K27+L27+M27</f>
        <v>110732.5</v>
      </c>
      <c r="J27" s="17">
        <f>J24+J25+J26</f>
        <v>0</v>
      </c>
      <c r="K27" s="17">
        <f t="shared" ref="K27:M27" si="101">K24+K25+K26</f>
        <v>81573.3</v>
      </c>
      <c r="L27" s="17">
        <f t="shared" si="101"/>
        <v>552.29999999999995</v>
      </c>
      <c r="M27" s="17">
        <f t="shared" si="101"/>
        <v>28606.9</v>
      </c>
      <c r="N27" s="32">
        <f>P27+Q27+R27</f>
        <v>321497.40000000002</v>
      </c>
      <c r="O27" s="17">
        <f>O24+O25+O26</f>
        <v>0</v>
      </c>
      <c r="P27" s="17">
        <f t="shared" ref="P27" si="102">P24+P25+P26</f>
        <v>134462.1</v>
      </c>
      <c r="Q27" s="17">
        <f t="shared" ref="Q27" si="103">Q24+Q25+Q26</f>
        <v>1609</v>
      </c>
      <c r="R27" s="17">
        <f t="shared" ref="R27" si="104">R24+R25+R26</f>
        <v>185426.3</v>
      </c>
      <c r="S27" s="32">
        <f>U27+V27+W27</f>
        <v>138780.20000000001</v>
      </c>
      <c r="T27" s="17">
        <f>T24+T25+T26</f>
        <v>0</v>
      </c>
      <c r="U27" s="17">
        <f t="shared" ref="U27" si="105">U24+U25+U26</f>
        <v>67527.3</v>
      </c>
      <c r="V27" s="17">
        <f t="shared" ref="V27" si="106">V24+V25+V26</f>
        <v>693.9</v>
      </c>
      <c r="W27" s="17">
        <f t="shared" ref="W27" si="107">W24+W25+W26</f>
        <v>70559</v>
      </c>
      <c r="X27" s="28">
        <f>Y27+AD27</f>
        <v>206449</v>
      </c>
      <c r="Y27" s="32">
        <f>AA27+AB27+AC27</f>
        <v>110732.5</v>
      </c>
      <c r="Z27" s="17">
        <f>Z24+Z25+Z26</f>
        <v>0</v>
      </c>
      <c r="AA27" s="17">
        <f t="shared" ref="AA27" si="108">AA24+AA25+AA26</f>
        <v>81573.3</v>
      </c>
      <c r="AB27" s="17">
        <f t="shared" ref="AB27" si="109">AB24+AB25+AB26</f>
        <v>552.29999999999995</v>
      </c>
      <c r="AC27" s="17">
        <f t="shared" ref="AC27" si="110">AC24+AC25+AC26</f>
        <v>28606.9</v>
      </c>
      <c r="AD27" s="32">
        <f>AF27+AG27+AH27</f>
        <v>95716.5</v>
      </c>
      <c r="AE27" s="17">
        <f>AE24+AE25+AE26</f>
        <v>0</v>
      </c>
      <c r="AF27" s="17">
        <f t="shared" ref="AF27" si="111">AF24+AF25+AF26</f>
        <v>58985.899999999994</v>
      </c>
      <c r="AG27" s="17">
        <f t="shared" ref="AG27" si="112">AG24+AG25+AG26</f>
        <v>19090.800000000003</v>
      </c>
      <c r="AH27" s="17">
        <f t="shared" ref="AH27" si="113">AH24+AH25+AH26</f>
        <v>17639.8</v>
      </c>
      <c r="AI27" s="28">
        <f>AJ27+AO27</f>
        <v>55457.5</v>
      </c>
      <c r="AJ27" s="32">
        <f>AL27+AM27+AN27</f>
        <v>55457.5</v>
      </c>
      <c r="AK27" s="17">
        <f>AK24+AK25+AK26</f>
        <v>0</v>
      </c>
      <c r="AL27" s="17">
        <f t="shared" ref="AL27" si="114">AL24+AL25+AL26</f>
        <v>26573.3</v>
      </c>
      <c r="AM27" s="17">
        <f t="shared" ref="AM27" si="115">AM24+AM25+AM26</f>
        <v>277.3</v>
      </c>
      <c r="AN27" s="17">
        <f t="shared" ref="AN27" si="116">AN24+AN25+AN26</f>
        <v>28606.9</v>
      </c>
      <c r="AO27" s="32">
        <f>AQ27+AR27+AS27</f>
        <v>0</v>
      </c>
      <c r="AP27" s="17">
        <f>AP24+AP25+AP26</f>
        <v>0</v>
      </c>
      <c r="AQ27" s="17">
        <f t="shared" ref="AQ27" si="117">AQ24+AQ25+AQ26</f>
        <v>0</v>
      </c>
      <c r="AR27" s="17">
        <f t="shared" ref="AR27" si="118">AR24+AR25+AR26</f>
        <v>0</v>
      </c>
      <c r="AS27" s="17">
        <f t="shared" ref="AS27" si="119">AS24+AS25+AS26</f>
        <v>0</v>
      </c>
      <c r="AT27" s="28">
        <f>AU27+AZ27</f>
        <v>206449</v>
      </c>
      <c r="AU27" s="32">
        <f>AW27+AX27+AY27</f>
        <v>110732.5</v>
      </c>
      <c r="AV27" s="17">
        <f>AV24+AV25+AV26</f>
        <v>0</v>
      </c>
      <c r="AW27" s="17">
        <f t="shared" ref="AW27" si="120">AW24+AW25+AW26</f>
        <v>81573.3</v>
      </c>
      <c r="AX27" s="17">
        <f t="shared" ref="AX27" si="121">AX24+AX25+AX26</f>
        <v>552.29999999999995</v>
      </c>
      <c r="AY27" s="17">
        <f t="shared" ref="AY27" si="122">AY24+AY25+AY26</f>
        <v>28606.9</v>
      </c>
      <c r="AZ27" s="32">
        <f>BB27+BC27+BD27</f>
        <v>95716.5</v>
      </c>
      <c r="BA27" s="17">
        <f>BA24+BA25+BA26</f>
        <v>0</v>
      </c>
      <c r="BB27" s="17">
        <f t="shared" ref="BB27" si="123">BB24+BB25+BB26</f>
        <v>58985.899999999994</v>
      </c>
      <c r="BC27" s="17">
        <f t="shared" ref="BC27" si="124">BC24+BC25+BC26</f>
        <v>19090.800000000003</v>
      </c>
      <c r="BD27" s="17">
        <f t="shared" ref="BD27" si="125">BD24+BD25+BD26</f>
        <v>17639.8</v>
      </c>
      <c r="BE27" s="150"/>
    </row>
    <row r="28" spans="1:57" s="8" customFormat="1" ht="21.75" customHeight="1" x14ac:dyDescent="0.25">
      <c r="A28" s="58"/>
      <c r="B28" s="58"/>
      <c r="C28" s="58"/>
      <c r="D28" s="59" t="s">
        <v>76</v>
      </c>
      <c r="E28" s="59"/>
      <c r="F28" s="59"/>
      <c r="G28" s="59"/>
      <c r="H28" s="28">
        <f>H27</f>
        <v>571010.10000000009</v>
      </c>
      <c r="I28" s="28">
        <f t="shared" ref="I28:BD28" si="126">I27</f>
        <v>110732.5</v>
      </c>
      <c r="J28" s="28">
        <f t="shared" si="126"/>
        <v>0</v>
      </c>
      <c r="K28" s="28">
        <f t="shared" si="126"/>
        <v>81573.3</v>
      </c>
      <c r="L28" s="28">
        <f t="shared" si="126"/>
        <v>552.29999999999995</v>
      </c>
      <c r="M28" s="28">
        <f t="shared" si="126"/>
        <v>28606.9</v>
      </c>
      <c r="N28" s="28">
        <f t="shared" si="126"/>
        <v>321497.40000000002</v>
      </c>
      <c r="O28" s="28">
        <f t="shared" si="126"/>
        <v>0</v>
      </c>
      <c r="P28" s="28">
        <f t="shared" si="126"/>
        <v>134462.1</v>
      </c>
      <c r="Q28" s="28">
        <f t="shared" si="126"/>
        <v>1609</v>
      </c>
      <c r="R28" s="28">
        <f t="shared" si="126"/>
        <v>185426.3</v>
      </c>
      <c r="S28" s="28">
        <f t="shared" si="126"/>
        <v>138780.20000000001</v>
      </c>
      <c r="T28" s="28">
        <f t="shared" si="126"/>
        <v>0</v>
      </c>
      <c r="U28" s="28">
        <f t="shared" si="126"/>
        <v>67527.3</v>
      </c>
      <c r="V28" s="28">
        <f t="shared" si="126"/>
        <v>693.9</v>
      </c>
      <c r="W28" s="28">
        <f t="shared" si="126"/>
        <v>70559</v>
      </c>
      <c r="X28" s="28">
        <f t="shared" si="126"/>
        <v>206449</v>
      </c>
      <c r="Y28" s="28">
        <f t="shared" si="126"/>
        <v>110732.5</v>
      </c>
      <c r="Z28" s="28">
        <f t="shared" si="126"/>
        <v>0</v>
      </c>
      <c r="AA28" s="28">
        <f t="shared" si="126"/>
        <v>81573.3</v>
      </c>
      <c r="AB28" s="28">
        <f t="shared" si="126"/>
        <v>552.29999999999995</v>
      </c>
      <c r="AC28" s="28">
        <f t="shared" si="126"/>
        <v>28606.9</v>
      </c>
      <c r="AD28" s="28">
        <f t="shared" ref="AD28:AH28" si="127">AD27</f>
        <v>95716.5</v>
      </c>
      <c r="AE28" s="28">
        <f t="shared" si="127"/>
        <v>0</v>
      </c>
      <c r="AF28" s="28">
        <f t="shared" si="127"/>
        <v>58985.899999999994</v>
      </c>
      <c r="AG28" s="28">
        <f t="shared" si="127"/>
        <v>19090.800000000003</v>
      </c>
      <c r="AH28" s="28">
        <f t="shared" si="127"/>
        <v>17639.8</v>
      </c>
      <c r="AI28" s="28">
        <f t="shared" si="126"/>
        <v>55457.5</v>
      </c>
      <c r="AJ28" s="28">
        <f t="shared" si="126"/>
        <v>55457.5</v>
      </c>
      <c r="AK28" s="28">
        <f t="shared" si="126"/>
        <v>0</v>
      </c>
      <c r="AL28" s="28">
        <f t="shared" si="126"/>
        <v>26573.3</v>
      </c>
      <c r="AM28" s="28">
        <f t="shared" si="126"/>
        <v>277.3</v>
      </c>
      <c r="AN28" s="28">
        <f t="shared" si="126"/>
        <v>28606.9</v>
      </c>
      <c r="AO28" s="28">
        <f t="shared" si="126"/>
        <v>0</v>
      </c>
      <c r="AP28" s="28">
        <f t="shared" si="126"/>
        <v>0</v>
      </c>
      <c r="AQ28" s="28">
        <f t="shared" si="126"/>
        <v>0</v>
      </c>
      <c r="AR28" s="28">
        <f t="shared" si="126"/>
        <v>0</v>
      </c>
      <c r="AS28" s="28">
        <f t="shared" si="126"/>
        <v>0</v>
      </c>
      <c r="AT28" s="28">
        <f t="shared" si="126"/>
        <v>206449</v>
      </c>
      <c r="AU28" s="28">
        <f t="shared" si="126"/>
        <v>110732.5</v>
      </c>
      <c r="AV28" s="28">
        <f t="shared" si="126"/>
        <v>0</v>
      </c>
      <c r="AW28" s="28">
        <f t="shared" si="126"/>
        <v>81573.3</v>
      </c>
      <c r="AX28" s="28">
        <f t="shared" si="126"/>
        <v>552.29999999999995</v>
      </c>
      <c r="AY28" s="28">
        <f t="shared" si="126"/>
        <v>28606.9</v>
      </c>
      <c r="AZ28" s="28">
        <f t="shared" si="126"/>
        <v>95716.5</v>
      </c>
      <c r="BA28" s="28">
        <f t="shared" si="126"/>
        <v>0</v>
      </c>
      <c r="BB28" s="28">
        <f t="shared" si="126"/>
        <v>58985.899999999994</v>
      </c>
      <c r="BC28" s="28">
        <f t="shared" si="126"/>
        <v>19090.800000000003</v>
      </c>
      <c r="BD28" s="28">
        <f t="shared" si="126"/>
        <v>17639.8</v>
      </c>
      <c r="BE28" s="150"/>
    </row>
    <row r="29" spans="1:57" s="8" customFormat="1" ht="21.75" customHeight="1" x14ac:dyDescent="0.25">
      <c r="A29" s="55"/>
      <c r="B29" s="123" t="s">
        <v>55</v>
      </c>
      <c r="C29" s="164" t="s">
        <v>57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150"/>
    </row>
    <row r="30" spans="1:57" s="8" customFormat="1" ht="21.75" customHeight="1" outlineLevel="1" x14ac:dyDescent="0.25">
      <c r="A30" s="55"/>
      <c r="B30" s="91" t="s">
        <v>56</v>
      </c>
      <c r="C30" s="165" t="s">
        <v>58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5"/>
      <c r="BE30" s="150"/>
    </row>
    <row r="31" spans="1:57" ht="68.25" customHeight="1" outlineLevel="1" x14ac:dyDescent="0.25">
      <c r="A31" s="52"/>
      <c r="B31" s="53" t="s">
        <v>62</v>
      </c>
      <c r="C31" s="37" t="s">
        <v>59</v>
      </c>
      <c r="D31" s="36"/>
      <c r="E31" s="53"/>
      <c r="F31" s="53"/>
      <c r="G31" s="53"/>
      <c r="H31" s="29">
        <f t="shared" ref="H31:H35" si="128">I31+N31+S31</f>
        <v>242636.79999999999</v>
      </c>
      <c r="I31" s="31">
        <f>J31+K31+L31+M31</f>
        <v>0</v>
      </c>
      <c r="J31" s="16">
        <f>J32+J33+J34</f>
        <v>0</v>
      </c>
      <c r="K31" s="16">
        <f t="shared" ref="K31:M31" si="129">K32+K33+K34</f>
        <v>0</v>
      </c>
      <c r="L31" s="16">
        <f t="shared" si="129"/>
        <v>0</v>
      </c>
      <c r="M31" s="16">
        <f t="shared" si="129"/>
        <v>0</v>
      </c>
      <c r="N31" s="31">
        <f>O31+P31+Q31+R31</f>
        <v>121318.39999999999</v>
      </c>
      <c r="O31" s="16">
        <f>O32+O33+O34</f>
        <v>0</v>
      </c>
      <c r="P31" s="16">
        <f t="shared" ref="P31" si="130">P32+P33+P34</f>
        <v>121318.39999999999</v>
      </c>
      <c r="Q31" s="16">
        <f t="shared" ref="Q31" si="131">Q32+Q33+Q34</f>
        <v>0</v>
      </c>
      <c r="R31" s="16">
        <f t="shared" ref="R31" si="132">R32+R33+R34</f>
        <v>0</v>
      </c>
      <c r="S31" s="31">
        <f>T31+U31+V31+W31</f>
        <v>121318.39999999999</v>
      </c>
      <c r="T31" s="16">
        <f>T32+T33+T34</f>
        <v>0</v>
      </c>
      <c r="U31" s="16">
        <f t="shared" ref="U31" si="133">U32+U33+U34</f>
        <v>121318.39999999999</v>
      </c>
      <c r="V31" s="16">
        <f t="shared" ref="V31" si="134">V32+V33+V34</f>
        <v>0</v>
      </c>
      <c r="W31" s="16">
        <f t="shared" ref="W31" si="135">W32+W33+W34</f>
        <v>0</v>
      </c>
      <c r="X31" s="29">
        <f>Y31+AD31</f>
        <v>79716.3</v>
      </c>
      <c r="Y31" s="31">
        <f>Z31+AA31+AB31+AC31</f>
        <v>0</v>
      </c>
      <c r="Z31" s="16">
        <f>Z32+Z33+Z34</f>
        <v>0</v>
      </c>
      <c r="AA31" s="16">
        <f t="shared" ref="AA31" si="136">AA32+AA33+AA34</f>
        <v>0</v>
      </c>
      <c r="AB31" s="16">
        <f t="shared" ref="AB31" si="137">AB32+AB33+AB34</f>
        <v>0</v>
      </c>
      <c r="AC31" s="16">
        <f t="shared" ref="AC31" si="138">AC32+AC33+AC34</f>
        <v>0</v>
      </c>
      <c r="AD31" s="31">
        <f>AE31+AF31+AG31+AH31</f>
        <v>79716.3</v>
      </c>
      <c r="AE31" s="16">
        <f>AE32+AE33+AE34</f>
        <v>0</v>
      </c>
      <c r="AF31" s="16">
        <f t="shared" ref="AF31" si="139">AF32+AF33+AF34</f>
        <v>79716.3</v>
      </c>
      <c r="AG31" s="16">
        <f t="shared" ref="AG31" si="140">AG32+AG33+AG34</f>
        <v>0</v>
      </c>
      <c r="AH31" s="16">
        <f t="shared" ref="AH31" si="141">AH32+AH33+AH34</f>
        <v>0</v>
      </c>
      <c r="AI31" s="29">
        <f>AJ31+AO31</f>
        <v>79716.3</v>
      </c>
      <c r="AJ31" s="31">
        <f>AK31+AL31+AM31+AN31</f>
        <v>0</v>
      </c>
      <c r="AK31" s="16">
        <f>AK32+AK33+AK34</f>
        <v>0</v>
      </c>
      <c r="AL31" s="16">
        <f t="shared" ref="AL31" si="142">AL32+AL33+AL34</f>
        <v>0</v>
      </c>
      <c r="AM31" s="16">
        <f t="shared" ref="AM31" si="143">AM32+AM33+AM34</f>
        <v>0</v>
      </c>
      <c r="AN31" s="16">
        <f t="shared" ref="AN31" si="144">AN32+AN33+AN34</f>
        <v>0</v>
      </c>
      <c r="AO31" s="31">
        <f>AP31+AQ31+AR31+AS31</f>
        <v>79716.3</v>
      </c>
      <c r="AP31" s="16">
        <f>AP32+AP33+AP34</f>
        <v>0</v>
      </c>
      <c r="AQ31" s="16">
        <f t="shared" ref="AQ31" si="145">AQ32+AQ33+AQ34</f>
        <v>79716.3</v>
      </c>
      <c r="AR31" s="16">
        <f t="shared" ref="AR31" si="146">AR32+AR33+AR34</f>
        <v>0</v>
      </c>
      <c r="AS31" s="16">
        <f t="shared" ref="AS31" si="147">AS32+AS33+AS34</f>
        <v>0</v>
      </c>
      <c r="AT31" s="29">
        <f>AU31+AZ31</f>
        <v>79716.3</v>
      </c>
      <c r="AU31" s="31">
        <f>AV31+AW31+AX31+AY31</f>
        <v>0</v>
      </c>
      <c r="AV31" s="16">
        <f>AV32+AV33+AV34</f>
        <v>0</v>
      </c>
      <c r="AW31" s="16">
        <f t="shared" ref="AW31" si="148">AW32+AW33+AW34</f>
        <v>0</v>
      </c>
      <c r="AX31" s="16">
        <f t="shared" ref="AX31" si="149">AX32+AX33+AX34</f>
        <v>0</v>
      </c>
      <c r="AY31" s="16">
        <f t="shared" ref="AY31" si="150">AY32+AY33+AY34</f>
        <v>0</v>
      </c>
      <c r="AZ31" s="31">
        <f>BA31+BB31+BC31+BD31</f>
        <v>79716.3</v>
      </c>
      <c r="BA31" s="16">
        <f>BA32+BA33+BA34</f>
        <v>0</v>
      </c>
      <c r="BB31" s="16">
        <f t="shared" ref="BB31" si="151">BB32+BB33+BB34</f>
        <v>79716.3</v>
      </c>
      <c r="BC31" s="16">
        <f t="shared" ref="BC31" si="152">BC32+BC33+BC34</f>
        <v>0</v>
      </c>
      <c r="BD31" s="16">
        <f t="shared" ref="BD31" si="153">BD32+BD33+BD34</f>
        <v>0</v>
      </c>
      <c r="BE31" s="150"/>
    </row>
    <row r="32" spans="1:57" ht="77.25" customHeight="1" outlineLevel="1" x14ac:dyDescent="0.25">
      <c r="A32" s="52"/>
      <c r="B32" s="136" t="s">
        <v>63</v>
      </c>
      <c r="C32" s="198" t="s">
        <v>60</v>
      </c>
      <c r="D32" s="118" t="s">
        <v>65</v>
      </c>
      <c r="E32" s="54" t="s">
        <v>68</v>
      </c>
      <c r="F32" s="53" t="s">
        <v>32</v>
      </c>
      <c r="G32" s="54" t="s">
        <v>71</v>
      </c>
      <c r="H32" s="29">
        <f t="shared" si="128"/>
        <v>218045.4</v>
      </c>
      <c r="I32" s="31">
        <f>SUM(J32:M32)</f>
        <v>0</v>
      </c>
      <c r="J32" s="16"/>
      <c r="K32" s="15"/>
      <c r="L32" s="15"/>
      <c r="M32" s="15"/>
      <c r="N32" s="31">
        <f>SUM(O32:R32)</f>
        <v>109022.7</v>
      </c>
      <c r="O32" s="16"/>
      <c r="P32" s="15">
        <v>109022.7</v>
      </c>
      <c r="Q32" s="15"/>
      <c r="R32" s="15"/>
      <c r="S32" s="31">
        <f>SUM(T32:W32)</f>
        <v>109022.7</v>
      </c>
      <c r="T32" s="16"/>
      <c r="U32" s="15">
        <v>109022.7</v>
      </c>
      <c r="V32" s="15"/>
      <c r="W32" s="15"/>
      <c r="X32" s="26">
        <f>Y32+AD32</f>
        <v>72155.3</v>
      </c>
      <c r="Y32" s="31">
        <f>SUM(Z32:AC32)</f>
        <v>0</v>
      </c>
      <c r="Z32" s="16"/>
      <c r="AA32" s="15"/>
      <c r="AB32" s="15"/>
      <c r="AC32" s="15"/>
      <c r="AD32" s="31">
        <f>SUM(AE32:AH32)</f>
        <v>72155.3</v>
      </c>
      <c r="AE32" s="16"/>
      <c r="AF32" s="96">
        <v>72155.3</v>
      </c>
      <c r="AG32" s="15"/>
      <c r="AH32" s="15"/>
      <c r="AI32" s="26">
        <f>AJ32+AO32</f>
        <v>72155.3</v>
      </c>
      <c r="AJ32" s="31">
        <f>SUM(AK32:AN32)</f>
        <v>0</v>
      </c>
      <c r="AK32" s="16"/>
      <c r="AL32" s="15"/>
      <c r="AM32" s="15"/>
      <c r="AN32" s="15"/>
      <c r="AO32" s="31">
        <f>SUM(AP32:AS32)</f>
        <v>72155.3</v>
      </c>
      <c r="AP32" s="16"/>
      <c r="AQ32" s="96">
        <v>72155.3</v>
      </c>
      <c r="AR32" s="15"/>
      <c r="AS32" s="15"/>
      <c r="AT32" s="26">
        <f>AU32+AZ32</f>
        <v>72155.3</v>
      </c>
      <c r="AU32" s="31">
        <f>SUM(AV32:AY32)</f>
        <v>0</v>
      </c>
      <c r="AV32" s="16"/>
      <c r="AW32" s="15"/>
      <c r="AX32" s="15"/>
      <c r="AY32" s="15"/>
      <c r="AZ32" s="31">
        <f>SUM(BA32:BD32)</f>
        <v>72155.3</v>
      </c>
      <c r="BA32" s="16"/>
      <c r="BB32" s="96">
        <v>72155.3</v>
      </c>
      <c r="BC32" s="15"/>
      <c r="BD32" s="15"/>
      <c r="BE32" s="150"/>
    </row>
    <row r="33" spans="1:57" ht="86.25" customHeight="1" outlineLevel="1" x14ac:dyDescent="0.25">
      <c r="A33" s="52"/>
      <c r="B33" s="136"/>
      <c r="C33" s="198"/>
      <c r="D33" s="118" t="s">
        <v>66</v>
      </c>
      <c r="E33" s="54" t="s">
        <v>69</v>
      </c>
      <c r="F33" s="53" t="s">
        <v>32</v>
      </c>
      <c r="G33" s="54" t="s">
        <v>72</v>
      </c>
      <c r="H33" s="29">
        <f t="shared" si="128"/>
        <v>15685.8</v>
      </c>
      <c r="I33" s="31">
        <f>SUM(J33:M33)</f>
        <v>0</v>
      </c>
      <c r="J33" s="16"/>
      <c r="K33" s="15"/>
      <c r="L33" s="15"/>
      <c r="M33" s="15"/>
      <c r="N33" s="31">
        <f>SUM(O33:R33)</f>
        <v>7842.9</v>
      </c>
      <c r="O33" s="16"/>
      <c r="P33" s="15">
        <v>7842.9</v>
      </c>
      <c r="Q33" s="15"/>
      <c r="R33" s="15"/>
      <c r="S33" s="31">
        <f>SUM(T33:W33)</f>
        <v>7842.9</v>
      </c>
      <c r="T33" s="16"/>
      <c r="U33" s="15">
        <v>7842.9</v>
      </c>
      <c r="V33" s="15"/>
      <c r="W33" s="15"/>
      <c r="X33" s="26">
        <f t="shared" ref="X33:X34" si="154">Y33+AD33</f>
        <v>4592.5</v>
      </c>
      <c r="Y33" s="31">
        <f>SUM(Z33:AC33)</f>
        <v>0</v>
      </c>
      <c r="Z33" s="16"/>
      <c r="AA33" s="15"/>
      <c r="AB33" s="15"/>
      <c r="AC33" s="15"/>
      <c r="AD33" s="31">
        <f>SUM(AE33:AH33)</f>
        <v>4592.5</v>
      </c>
      <c r="AE33" s="16"/>
      <c r="AF33" s="96">
        <v>4592.5</v>
      </c>
      <c r="AG33" s="15"/>
      <c r="AH33" s="15"/>
      <c r="AI33" s="26">
        <f t="shared" ref="AI33:AI34" si="155">AJ33+AO33</f>
        <v>4592.5</v>
      </c>
      <c r="AJ33" s="31">
        <f>SUM(AK33:AN33)</f>
        <v>0</v>
      </c>
      <c r="AK33" s="16"/>
      <c r="AL33" s="15"/>
      <c r="AM33" s="15"/>
      <c r="AN33" s="15"/>
      <c r="AO33" s="31">
        <f>SUM(AP33:AS33)</f>
        <v>4592.5</v>
      </c>
      <c r="AP33" s="16"/>
      <c r="AQ33" s="96">
        <v>4592.5</v>
      </c>
      <c r="AR33" s="15"/>
      <c r="AS33" s="15"/>
      <c r="AT33" s="26">
        <f t="shared" ref="AT33:AT34" si="156">AU33+AZ33</f>
        <v>4592.5</v>
      </c>
      <c r="AU33" s="31">
        <f>SUM(AV33:AY33)</f>
        <v>0</v>
      </c>
      <c r="AV33" s="16"/>
      <c r="AW33" s="15"/>
      <c r="AX33" s="15"/>
      <c r="AY33" s="15"/>
      <c r="AZ33" s="31">
        <f>SUM(BA33:BD33)</f>
        <v>4592.5</v>
      </c>
      <c r="BA33" s="16"/>
      <c r="BB33" s="96">
        <v>4592.5</v>
      </c>
      <c r="BC33" s="15"/>
      <c r="BD33" s="15"/>
      <c r="BE33" s="150"/>
    </row>
    <row r="34" spans="1:57" ht="72.75" customHeight="1" outlineLevel="1" x14ac:dyDescent="0.25">
      <c r="A34" s="52"/>
      <c r="B34" s="53" t="s">
        <v>64</v>
      </c>
      <c r="C34" s="104" t="s">
        <v>61</v>
      </c>
      <c r="D34" s="118" t="s">
        <v>67</v>
      </c>
      <c r="E34" s="54" t="s">
        <v>70</v>
      </c>
      <c r="F34" s="53" t="s">
        <v>32</v>
      </c>
      <c r="G34" s="54" t="s">
        <v>73</v>
      </c>
      <c r="H34" s="29">
        <f t="shared" si="128"/>
        <v>8905.6</v>
      </c>
      <c r="I34" s="31">
        <f>SUM(J34:M34)</f>
        <v>0</v>
      </c>
      <c r="J34" s="16"/>
      <c r="K34" s="16"/>
      <c r="L34" s="16"/>
      <c r="M34" s="16"/>
      <c r="N34" s="31">
        <f>SUM(O34:R34)</f>
        <v>4452.8</v>
      </c>
      <c r="O34" s="16"/>
      <c r="P34" s="16">
        <v>4452.8</v>
      </c>
      <c r="Q34" s="16"/>
      <c r="R34" s="16"/>
      <c r="S34" s="31">
        <f>SUM(T34:W34)</f>
        <v>4452.8</v>
      </c>
      <c r="T34" s="16"/>
      <c r="U34" s="16">
        <v>4452.8</v>
      </c>
      <c r="V34" s="16"/>
      <c r="W34" s="16"/>
      <c r="X34" s="26">
        <f t="shared" si="154"/>
        <v>2968.5</v>
      </c>
      <c r="Y34" s="31">
        <f>SUM(Z34:AC34)</f>
        <v>0</v>
      </c>
      <c r="Z34" s="16"/>
      <c r="AA34" s="16"/>
      <c r="AB34" s="16"/>
      <c r="AC34" s="16"/>
      <c r="AD34" s="31">
        <f>SUM(AE34:AH34)</f>
        <v>2968.5</v>
      </c>
      <c r="AE34" s="16"/>
      <c r="AF34" s="78">
        <v>2968.5</v>
      </c>
      <c r="AG34" s="16"/>
      <c r="AH34" s="16"/>
      <c r="AI34" s="26">
        <f t="shared" si="155"/>
        <v>2968.5</v>
      </c>
      <c r="AJ34" s="31">
        <f>SUM(AK34:AN34)</f>
        <v>0</v>
      </c>
      <c r="AK34" s="16"/>
      <c r="AL34" s="16"/>
      <c r="AM34" s="16"/>
      <c r="AN34" s="16"/>
      <c r="AO34" s="31">
        <f>SUM(AP34:AS34)</f>
        <v>2968.5</v>
      </c>
      <c r="AP34" s="16"/>
      <c r="AQ34" s="78">
        <v>2968.5</v>
      </c>
      <c r="AR34" s="16"/>
      <c r="AS34" s="16"/>
      <c r="AT34" s="26">
        <f t="shared" si="156"/>
        <v>2968.5</v>
      </c>
      <c r="AU34" s="31">
        <f>SUM(AV34:AY34)</f>
        <v>0</v>
      </c>
      <c r="AV34" s="16"/>
      <c r="AW34" s="16"/>
      <c r="AX34" s="16"/>
      <c r="AY34" s="16"/>
      <c r="AZ34" s="31">
        <f>SUM(BA34:BD34)</f>
        <v>2968.5</v>
      </c>
      <c r="BA34" s="16"/>
      <c r="BB34" s="78">
        <v>2968.5</v>
      </c>
      <c r="BC34" s="16"/>
      <c r="BD34" s="16"/>
      <c r="BE34" s="150"/>
    </row>
    <row r="35" spans="1:57" s="8" customFormat="1" ht="21.75" customHeight="1" outlineLevel="1" x14ac:dyDescent="0.25">
      <c r="A35" s="55"/>
      <c r="B35" s="139" t="s">
        <v>14</v>
      </c>
      <c r="C35" s="139"/>
      <c r="D35" s="139"/>
      <c r="E35" s="139"/>
      <c r="F35" s="139"/>
      <c r="G35" s="149"/>
      <c r="H35" s="28">
        <f t="shared" si="128"/>
        <v>242636.79999999999</v>
      </c>
      <c r="I35" s="32">
        <f>I31</f>
        <v>0</v>
      </c>
      <c r="J35" s="17">
        <f>J31</f>
        <v>0</v>
      </c>
      <c r="K35" s="17">
        <f t="shared" ref="K35:M35" si="157">K31</f>
        <v>0</v>
      </c>
      <c r="L35" s="17">
        <f t="shared" si="157"/>
        <v>0</v>
      </c>
      <c r="M35" s="17">
        <f t="shared" si="157"/>
        <v>0</v>
      </c>
      <c r="N35" s="32">
        <f>N31</f>
        <v>121318.39999999999</v>
      </c>
      <c r="O35" s="17">
        <f>O31</f>
        <v>0</v>
      </c>
      <c r="P35" s="17">
        <f t="shared" ref="P35:R35" si="158">P31</f>
        <v>121318.39999999999</v>
      </c>
      <c r="Q35" s="17">
        <f t="shared" si="158"/>
        <v>0</v>
      </c>
      <c r="R35" s="17">
        <f t="shared" si="158"/>
        <v>0</v>
      </c>
      <c r="S35" s="32">
        <f>S31</f>
        <v>121318.39999999999</v>
      </c>
      <c r="T35" s="17">
        <f>T31</f>
        <v>0</v>
      </c>
      <c r="U35" s="17">
        <f t="shared" ref="U35:W35" si="159">U31</f>
        <v>121318.39999999999</v>
      </c>
      <c r="V35" s="17">
        <f t="shared" si="159"/>
        <v>0</v>
      </c>
      <c r="W35" s="17">
        <f t="shared" si="159"/>
        <v>0</v>
      </c>
      <c r="X35" s="28">
        <f>Y35+AD35</f>
        <v>79716.3</v>
      </c>
      <c r="Y35" s="32">
        <f>Y31</f>
        <v>0</v>
      </c>
      <c r="Z35" s="17">
        <f>Z31</f>
        <v>0</v>
      </c>
      <c r="AA35" s="17">
        <f t="shared" ref="AA35:AC35" si="160">AA31</f>
        <v>0</v>
      </c>
      <c r="AB35" s="17">
        <f t="shared" si="160"/>
        <v>0</v>
      </c>
      <c r="AC35" s="17">
        <f t="shared" si="160"/>
        <v>0</v>
      </c>
      <c r="AD35" s="32">
        <f>AD31</f>
        <v>79716.3</v>
      </c>
      <c r="AE35" s="17">
        <f>AE31</f>
        <v>0</v>
      </c>
      <c r="AF35" s="17">
        <f t="shared" ref="AF35:AH35" si="161">AF31</f>
        <v>79716.3</v>
      </c>
      <c r="AG35" s="17">
        <f t="shared" si="161"/>
        <v>0</v>
      </c>
      <c r="AH35" s="17">
        <f t="shared" si="161"/>
        <v>0</v>
      </c>
      <c r="AI35" s="28">
        <f>AJ35+AO35</f>
        <v>79716.3</v>
      </c>
      <c r="AJ35" s="32">
        <f>AJ31</f>
        <v>0</v>
      </c>
      <c r="AK35" s="17">
        <f>AK31</f>
        <v>0</v>
      </c>
      <c r="AL35" s="17">
        <f t="shared" ref="AL35:AN35" si="162">AL31</f>
        <v>0</v>
      </c>
      <c r="AM35" s="17">
        <f t="shared" si="162"/>
        <v>0</v>
      </c>
      <c r="AN35" s="17">
        <f t="shared" si="162"/>
        <v>0</v>
      </c>
      <c r="AO35" s="32">
        <f>AO31</f>
        <v>79716.3</v>
      </c>
      <c r="AP35" s="17">
        <f>AP31</f>
        <v>0</v>
      </c>
      <c r="AQ35" s="17">
        <f t="shared" ref="AQ35:AS35" si="163">AQ31</f>
        <v>79716.3</v>
      </c>
      <c r="AR35" s="17">
        <f t="shared" si="163"/>
        <v>0</v>
      </c>
      <c r="AS35" s="17">
        <f t="shared" si="163"/>
        <v>0</v>
      </c>
      <c r="AT35" s="28">
        <f>AU35+AZ35</f>
        <v>79716.3</v>
      </c>
      <c r="AU35" s="32">
        <f>AU31</f>
        <v>0</v>
      </c>
      <c r="AV35" s="17">
        <f>AV31</f>
        <v>0</v>
      </c>
      <c r="AW35" s="17">
        <f t="shared" ref="AW35:AY35" si="164">AW31</f>
        <v>0</v>
      </c>
      <c r="AX35" s="17">
        <f t="shared" si="164"/>
        <v>0</v>
      </c>
      <c r="AY35" s="17">
        <f t="shared" si="164"/>
        <v>0</v>
      </c>
      <c r="AZ35" s="32">
        <f>AZ31</f>
        <v>79716.3</v>
      </c>
      <c r="BA35" s="17">
        <f>BA31</f>
        <v>0</v>
      </c>
      <c r="BB35" s="17">
        <f t="shared" ref="BB35:BD35" si="165">BB31</f>
        <v>79716.3</v>
      </c>
      <c r="BC35" s="17">
        <f t="shared" si="165"/>
        <v>0</v>
      </c>
      <c r="BD35" s="17">
        <f t="shared" si="165"/>
        <v>0</v>
      </c>
      <c r="BE35" s="150"/>
    </row>
    <row r="36" spans="1:57" s="8" customFormat="1" ht="29.25" customHeight="1" x14ac:dyDescent="0.25">
      <c r="A36" s="58"/>
      <c r="B36" s="59"/>
      <c r="C36" s="59"/>
      <c r="D36" s="59" t="s">
        <v>76</v>
      </c>
      <c r="E36" s="59"/>
      <c r="F36" s="59"/>
      <c r="G36" s="60"/>
      <c r="H36" s="28">
        <f>H35</f>
        <v>242636.79999999999</v>
      </c>
      <c r="I36" s="28">
        <f t="shared" ref="I36:BD36" si="166">I35</f>
        <v>0</v>
      </c>
      <c r="J36" s="28">
        <f t="shared" si="166"/>
        <v>0</v>
      </c>
      <c r="K36" s="28">
        <f t="shared" si="166"/>
        <v>0</v>
      </c>
      <c r="L36" s="28">
        <f t="shared" si="166"/>
        <v>0</v>
      </c>
      <c r="M36" s="28">
        <f t="shared" si="166"/>
        <v>0</v>
      </c>
      <c r="N36" s="28">
        <f t="shared" si="166"/>
        <v>121318.39999999999</v>
      </c>
      <c r="O36" s="28">
        <f t="shared" si="166"/>
        <v>0</v>
      </c>
      <c r="P36" s="28">
        <f t="shared" si="166"/>
        <v>121318.39999999999</v>
      </c>
      <c r="Q36" s="28">
        <f t="shared" si="166"/>
        <v>0</v>
      </c>
      <c r="R36" s="28">
        <f t="shared" si="166"/>
        <v>0</v>
      </c>
      <c r="S36" s="28">
        <f t="shared" si="166"/>
        <v>121318.39999999999</v>
      </c>
      <c r="T36" s="28">
        <f t="shared" si="166"/>
        <v>0</v>
      </c>
      <c r="U36" s="28">
        <f t="shared" si="166"/>
        <v>121318.39999999999</v>
      </c>
      <c r="V36" s="28">
        <f t="shared" si="166"/>
        <v>0</v>
      </c>
      <c r="W36" s="28">
        <f t="shared" si="166"/>
        <v>0</v>
      </c>
      <c r="X36" s="28">
        <f t="shared" si="166"/>
        <v>79716.3</v>
      </c>
      <c r="Y36" s="28">
        <f t="shared" si="166"/>
        <v>0</v>
      </c>
      <c r="Z36" s="28">
        <f t="shared" si="166"/>
        <v>0</v>
      </c>
      <c r="AA36" s="28">
        <f t="shared" si="166"/>
        <v>0</v>
      </c>
      <c r="AB36" s="28">
        <f t="shared" si="166"/>
        <v>0</v>
      </c>
      <c r="AC36" s="28">
        <f t="shared" si="166"/>
        <v>0</v>
      </c>
      <c r="AD36" s="28">
        <f t="shared" si="166"/>
        <v>79716.3</v>
      </c>
      <c r="AE36" s="28">
        <f t="shared" si="166"/>
        <v>0</v>
      </c>
      <c r="AF36" s="28">
        <f t="shared" si="166"/>
        <v>79716.3</v>
      </c>
      <c r="AG36" s="28">
        <f t="shared" si="166"/>
        <v>0</v>
      </c>
      <c r="AH36" s="28">
        <f t="shared" si="166"/>
        <v>0</v>
      </c>
      <c r="AI36" s="28">
        <f t="shared" si="166"/>
        <v>79716.3</v>
      </c>
      <c r="AJ36" s="28">
        <f t="shared" si="166"/>
        <v>0</v>
      </c>
      <c r="AK36" s="28">
        <f t="shared" si="166"/>
        <v>0</v>
      </c>
      <c r="AL36" s="28">
        <f t="shared" si="166"/>
        <v>0</v>
      </c>
      <c r="AM36" s="28">
        <f t="shared" si="166"/>
        <v>0</v>
      </c>
      <c r="AN36" s="28">
        <f t="shared" si="166"/>
        <v>0</v>
      </c>
      <c r="AO36" s="28">
        <f t="shared" si="166"/>
        <v>79716.3</v>
      </c>
      <c r="AP36" s="28">
        <f t="shared" si="166"/>
        <v>0</v>
      </c>
      <c r="AQ36" s="28">
        <f t="shared" si="166"/>
        <v>79716.3</v>
      </c>
      <c r="AR36" s="28">
        <f t="shared" si="166"/>
        <v>0</v>
      </c>
      <c r="AS36" s="28">
        <f t="shared" si="166"/>
        <v>0</v>
      </c>
      <c r="AT36" s="28">
        <f t="shared" si="166"/>
        <v>79716.3</v>
      </c>
      <c r="AU36" s="28">
        <f t="shared" si="166"/>
        <v>0</v>
      </c>
      <c r="AV36" s="28">
        <f t="shared" si="166"/>
        <v>0</v>
      </c>
      <c r="AW36" s="28">
        <f t="shared" si="166"/>
        <v>0</v>
      </c>
      <c r="AX36" s="28">
        <f t="shared" si="166"/>
        <v>0</v>
      </c>
      <c r="AY36" s="28">
        <f t="shared" si="166"/>
        <v>0</v>
      </c>
      <c r="AZ36" s="28">
        <f t="shared" si="166"/>
        <v>79716.3</v>
      </c>
      <c r="BA36" s="28">
        <f t="shared" si="166"/>
        <v>0</v>
      </c>
      <c r="BB36" s="28">
        <f t="shared" si="166"/>
        <v>79716.3</v>
      </c>
      <c r="BC36" s="28">
        <f t="shared" si="166"/>
        <v>0</v>
      </c>
      <c r="BD36" s="28">
        <f t="shared" si="166"/>
        <v>0</v>
      </c>
      <c r="BE36" s="150"/>
    </row>
    <row r="37" spans="1:57" s="8" customFormat="1" ht="29.25" customHeight="1" x14ac:dyDescent="0.25">
      <c r="A37" s="62"/>
      <c r="B37" s="113" t="s">
        <v>80</v>
      </c>
      <c r="C37" s="144" t="s">
        <v>79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6"/>
      <c r="BE37" s="160" t="s">
        <v>103</v>
      </c>
    </row>
    <row r="38" spans="1:57" s="8" customFormat="1" ht="29.25" customHeight="1" outlineLevel="1" x14ac:dyDescent="0.25">
      <c r="A38" s="62"/>
      <c r="B38" s="91" t="s">
        <v>81</v>
      </c>
      <c r="C38" s="133" t="s">
        <v>78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5"/>
      <c r="BE38" s="160"/>
    </row>
    <row r="39" spans="1:57" s="8" customFormat="1" ht="84" customHeight="1" outlineLevel="1" x14ac:dyDescent="0.25">
      <c r="A39" s="62"/>
      <c r="B39" s="65" t="s">
        <v>83</v>
      </c>
      <c r="C39" s="67" t="s">
        <v>82</v>
      </c>
      <c r="D39" s="65"/>
      <c r="E39" s="85"/>
      <c r="F39" s="85"/>
      <c r="G39" s="67"/>
      <c r="H39" s="29">
        <f>SUM(I39,N39,S39)</f>
        <v>39647</v>
      </c>
      <c r="I39" s="77">
        <f>SUM(J39:M39)</f>
        <v>0</v>
      </c>
      <c r="J39" s="78">
        <f>SUM(J40:J50)</f>
        <v>0</v>
      </c>
      <c r="K39" s="78">
        <f t="shared" ref="K39:M39" si="167">SUM(K40:K50)</f>
        <v>0</v>
      </c>
      <c r="L39" s="78">
        <f t="shared" si="167"/>
        <v>0</v>
      </c>
      <c r="M39" s="78">
        <f t="shared" si="167"/>
        <v>0</v>
      </c>
      <c r="N39" s="77">
        <f>SUM(O39:R39)</f>
        <v>25756.600000000002</v>
      </c>
      <c r="O39" s="78">
        <f>SUM(O40:O50)</f>
        <v>0</v>
      </c>
      <c r="P39" s="78">
        <f t="shared" ref="P39" si="168">SUM(P40:P50)</f>
        <v>25756.600000000002</v>
      </c>
      <c r="Q39" s="78">
        <f t="shared" ref="Q39" si="169">SUM(Q40:Q50)</f>
        <v>0</v>
      </c>
      <c r="R39" s="78">
        <f t="shared" ref="R39" si="170">SUM(R40:R50)</f>
        <v>0</v>
      </c>
      <c r="S39" s="77">
        <f>SUM(T39:W39)</f>
        <v>13890.399999999998</v>
      </c>
      <c r="T39" s="78">
        <f>SUM(T40:T50)</f>
        <v>0</v>
      </c>
      <c r="U39" s="78">
        <f t="shared" ref="U39" si="171">SUM(U40:U50)</f>
        <v>13890.399999999998</v>
      </c>
      <c r="V39" s="78">
        <f t="shared" ref="V39" si="172">SUM(V40:V50)</f>
        <v>0</v>
      </c>
      <c r="W39" s="78">
        <f t="shared" ref="W39" si="173">SUM(W40:W50)</f>
        <v>0</v>
      </c>
      <c r="X39" s="29">
        <f>SUM(Y39,AD39)</f>
        <v>2743.7000000000003</v>
      </c>
      <c r="Y39" s="77">
        <f>SUM(Z39:AC39)</f>
        <v>0</v>
      </c>
      <c r="Z39" s="78">
        <f>SUM(Z40:Z50)</f>
        <v>0</v>
      </c>
      <c r="AA39" s="78">
        <f t="shared" ref="AA39" si="174">SUM(AA40:AA50)</f>
        <v>0</v>
      </c>
      <c r="AB39" s="78">
        <f t="shared" ref="AB39" si="175">SUM(AB40:AB50)</f>
        <v>0</v>
      </c>
      <c r="AC39" s="78">
        <f t="shared" ref="AC39" si="176">SUM(AC40:AC50)</f>
        <v>0</v>
      </c>
      <c r="AD39" s="77">
        <f>SUM(AE39:AH39)</f>
        <v>2743.7000000000003</v>
      </c>
      <c r="AE39" s="78">
        <f>SUM(AE40:AE50)</f>
        <v>0</v>
      </c>
      <c r="AF39" s="78">
        <f t="shared" ref="AF39" si="177">SUM(AF40:AF50)</f>
        <v>2743.7000000000003</v>
      </c>
      <c r="AG39" s="78">
        <f t="shared" ref="AG39" si="178">SUM(AG40:AG50)</f>
        <v>0</v>
      </c>
      <c r="AH39" s="78">
        <f t="shared" ref="AH39" si="179">SUM(AH40:AH50)</f>
        <v>0</v>
      </c>
      <c r="AI39" s="29">
        <f>SUM(AJ39,AO39,AT39)</f>
        <v>2743.7000000000003</v>
      </c>
      <c r="AJ39" s="77">
        <f>SUM(AK39:AN39)</f>
        <v>0</v>
      </c>
      <c r="AK39" s="78">
        <f>SUM(AK40:AK50)</f>
        <v>0</v>
      </c>
      <c r="AL39" s="78">
        <f t="shared" ref="AL39" si="180">SUM(AL40:AL50)</f>
        <v>0</v>
      </c>
      <c r="AM39" s="78">
        <f t="shared" ref="AM39" si="181">SUM(AM40:AM50)</f>
        <v>0</v>
      </c>
      <c r="AN39" s="78">
        <f t="shared" ref="AN39" si="182">SUM(AN40:AN50)</f>
        <v>0</v>
      </c>
      <c r="AO39" s="77">
        <f>SUM(AP39:AS39)</f>
        <v>0</v>
      </c>
      <c r="AP39" s="78">
        <f>SUM(AP40:AP50)</f>
        <v>0</v>
      </c>
      <c r="AQ39" s="78">
        <f t="shared" ref="AQ39" si="183">SUM(AQ40:AQ50)</f>
        <v>0</v>
      </c>
      <c r="AR39" s="78">
        <f t="shared" ref="AR39" si="184">SUM(AR40:AR50)</f>
        <v>0</v>
      </c>
      <c r="AS39" s="78">
        <f t="shared" ref="AS39" si="185">SUM(AS40:AS50)</f>
        <v>0</v>
      </c>
      <c r="AT39" s="29">
        <f>SUM(AU39,AZ39,BE39)</f>
        <v>2743.7000000000003</v>
      </c>
      <c r="AU39" s="77">
        <f>SUM(AV39:AY39)</f>
        <v>0</v>
      </c>
      <c r="AV39" s="78">
        <f>SUM(AV40:AV50)</f>
        <v>0</v>
      </c>
      <c r="AW39" s="78">
        <f t="shared" ref="AW39" si="186">SUM(AW40:AW50)</f>
        <v>0</v>
      </c>
      <c r="AX39" s="78">
        <f t="shared" ref="AX39" si="187">SUM(AX40:AX50)</f>
        <v>0</v>
      </c>
      <c r="AY39" s="78">
        <f t="shared" ref="AY39" si="188">SUM(AY40:AY50)</f>
        <v>0</v>
      </c>
      <c r="AZ39" s="77">
        <f>SUM(BA39:BD39)</f>
        <v>2743.7000000000003</v>
      </c>
      <c r="BA39" s="78">
        <f>SUM(BA40:BA50)</f>
        <v>0</v>
      </c>
      <c r="BB39" s="78">
        <f t="shared" ref="BB39" si="189">SUM(BB40:BB50)</f>
        <v>2743.7000000000003</v>
      </c>
      <c r="BC39" s="78">
        <f t="shared" ref="BC39" si="190">SUM(BC40:BC50)</f>
        <v>0</v>
      </c>
      <c r="BD39" s="78">
        <f t="shared" ref="BD39" si="191">SUM(BD40:BD50)</f>
        <v>0</v>
      </c>
      <c r="BE39" s="160"/>
    </row>
    <row r="40" spans="1:57" s="8" customFormat="1" ht="39" customHeight="1" outlineLevel="1" x14ac:dyDescent="0.25">
      <c r="A40" s="62"/>
      <c r="B40" s="126" t="s">
        <v>84</v>
      </c>
      <c r="C40" s="162" t="s">
        <v>85</v>
      </c>
      <c r="D40" s="122" t="s">
        <v>87</v>
      </c>
      <c r="E40" s="84" t="s">
        <v>136</v>
      </c>
      <c r="F40" s="153" t="s">
        <v>32</v>
      </c>
      <c r="G40" s="170" t="s">
        <v>86</v>
      </c>
      <c r="H40" s="29">
        <f>SUM(I40,N40,S40)</f>
        <v>30541.4</v>
      </c>
      <c r="I40" s="77">
        <f>SUM(J40:M40)</f>
        <v>0</v>
      </c>
      <c r="J40" s="78"/>
      <c r="K40" s="78"/>
      <c r="L40" s="78"/>
      <c r="M40" s="78"/>
      <c r="N40" s="77">
        <f>SUM(O40:R40)</f>
        <v>19851.900000000001</v>
      </c>
      <c r="O40" s="78"/>
      <c r="P40" s="121">
        <v>19851.900000000001</v>
      </c>
      <c r="Q40" s="78"/>
      <c r="R40" s="78"/>
      <c r="S40" s="77">
        <f>SUM(T40:W40)</f>
        <v>10689.5</v>
      </c>
      <c r="T40" s="78"/>
      <c r="U40" s="121">
        <v>10689.5</v>
      </c>
      <c r="V40" s="78"/>
      <c r="W40" s="78"/>
      <c r="X40" s="29">
        <f t="shared" ref="X40:X51" si="192">SUM(Y40,AD40)</f>
        <v>0</v>
      </c>
      <c r="Y40" s="77">
        <f>SUM(Z40:AC40)</f>
        <v>0</v>
      </c>
      <c r="Z40" s="78"/>
      <c r="AA40" s="78"/>
      <c r="AB40" s="78"/>
      <c r="AC40" s="78"/>
      <c r="AD40" s="77">
        <f>SUM(AE40:AH40)</f>
        <v>0</v>
      </c>
      <c r="AE40" s="78"/>
      <c r="AF40" s="78" t="s">
        <v>203</v>
      </c>
      <c r="AG40" s="78"/>
      <c r="AH40" s="78"/>
      <c r="AI40" s="29">
        <f>SUM(AJ40,AO40,AT40)</f>
        <v>0</v>
      </c>
      <c r="AJ40" s="77">
        <f>SUM(AK40:AN40)</f>
        <v>0</v>
      </c>
      <c r="AK40" s="78"/>
      <c r="AL40" s="78"/>
      <c r="AM40" s="78"/>
      <c r="AN40" s="78"/>
      <c r="AO40" s="77">
        <f>SUM(AP40:AS40)</f>
        <v>0</v>
      </c>
      <c r="AP40" s="78"/>
      <c r="AQ40" s="78"/>
      <c r="AR40" s="78"/>
      <c r="AS40" s="78"/>
      <c r="AT40" s="29">
        <f>SUM(AU40,AZ40,BE40)</f>
        <v>0</v>
      </c>
      <c r="AU40" s="77">
        <f>SUM(AV40:AY40)</f>
        <v>0</v>
      </c>
      <c r="AV40" s="78"/>
      <c r="AW40" s="78"/>
      <c r="AX40" s="78"/>
      <c r="AY40" s="78"/>
      <c r="AZ40" s="77">
        <f>SUM(BA40:BD40)</f>
        <v>0</v>
      </c>
      <c r="BA40" s="78"/>
      <c r="BB40" s="78" t="s">
        <v>203</v>
      </c>
      <c r="BC40" s="78"/>
      <c r="BD40" s="78"/>
      <c r="BE40" s="160"/>
    </row>
    <row r="41" spans="1:57" s="8" customFormat="1" ht="39" customHeight="1" outlineLevel="1" x14ac:dyDescent="0.25">
      <c r="A41" s="62"/>
      <c r="B41" s="136"/>
      <c r="C41" s="163"/>
      <c r="D41" s="151" t="s">
        <v>88</v>
      </c>
      <c r="E41" s="83" t="s">
        <v>137</v>
      </c>
      <c r="F41" s="153"/>
      <c r="G41" s="170"/>
      <c r="H41" s="29">
        <f t="shared" ref="H41:H75" si="193">SUM(I41,N41,S41)</f>
        <v>510.8</v>
      </c>
      <c r="I41" s="77">
        <f t="shared" ref="I41:I75" si="194">SUM(J41:M41)</f>
        <v>0</v>
      </c>
      <c r="J41" s="78"/>
      <c r="K41" s="78"/>
      <c r="L41" s="78"/>
      <c r="M41" s="78"/>
      <c r="N41" s="77">
        <f t="shared" ref="N41:N75" si="195">SUM(O41:R41)</f>
        <v>332</v>
      </c>
      <c r="O41" s="78"/>
      <c r="P41" s="121">
        <v>332</v>
      </c>
      <c r="Q41" s="78"/>
      <c r="R41" s="78"/>
      <c r="S41" s="77">
        <f t="shared" ref="S41:S75" si="196">SUM(T41:W41)</f>
        <v>178.8</v>
      </c>
      <c r="T41" s="78"/>
      <c r="U41" s="121">
        <v>178.8</v>
      </c>
      <c r="V41" s="78"/>
      <c r="W41" s="78"/>
      <c r="X41" s="29">
        <f t="shared" si="192"/>
        <v>153.19999999999999</v>
      </c>
      <c r="Y41" s="77">
        <f t="shared" ref="Y41:Y75" si="197">SUM(Z41:AC41)</f>
        <v>0</v>
      </c>
      <c r="Z41" s="78"/>
      <c r="AA41" s="78"/>
      <c r="AB41" s="78"/>
      <c r="AC41" s="78"/>
      <c r="AD41" s="77">
        <f t="shared" ref="AD41:AD75" si="198">SUM(AE41:AH41)</f>
        <v>153.19999999999999</v>
      </c>
      <c r="AE41" s="78"/>
      <c r="AF41" s="78">
        <v>153.19999999999999</v>
      </c>
      <c r="AG41" s="78"/>
      <c r="AH41" s="78"/>
      <c r="AI41" s="29">
        <f t="shared" ref="AI41:AI75" si="199">SUM(AJ41,AO41,AT41)</f>
        <v>153.19999999999999</v>
      </c>
      <c r="AJ41" s="77">
        <f t="shared" ref="AJ41:AJ75" si="200">SUM(AK41:AN41)</f>
        <v>0</v>
      </c>
      <c r="AK41" s="78"/>
      <c r="AL41" s="78"/>
      <c r="AM41" s="78"/>
      <c r="AN41" s="78"/>
      <c r="AO41" s="77">
        <f t="shared" ref="AO41:AO75" si="201">SUM(AP41:AS41)</f>
        <v>0</v>
      </c>
      <c r="AP41" s="78"/>
      <c r="AQ41" s="78"/>
      <c r="AR41" s="78"/>
      <c r="AS41" s="78"/>
      <c r="AT41" s="29">
        <f t="shared" ref="AT41:AT75" si="202">SUM(AU41,AZ41,BE41)</f>
        <v>153.19999999999999</v>
      </c>
      <c r="AU41" s="77">
        <f t="shared" ref="AU41:AU75" si="203">SUM(AV41:AY41)</f>
        <v>0</v>
      </c>
      <c r="AV41" s="78"/>
      <c r="AW41" s="78"/>
      <c r="AX41" s="78"/>
      <c r="AY41" s="78"/>
      <c r="AZ41" s="77">
        <f t="shared" ref="AZ41:AZ75" si="204">SUM(BA41:BD41)</f>
        <v>153.19999999999999</v>
      </c>
      <c r="BA41" s="78"/>
      <c r="BB41" s="78">
        <v>153.19999999999999</v>
      </c>
      <c r="BC41" s="78"/>
      <c r="BD41" s="78"/>
      <c r="BE41" s="160"/>
    </row>
    <row r="42" spans="1:57" s="8" customFormat="1" ht="39" customHeight="1" outlineLevel="1" x14ac:dyDescent="0.25">
      <c r="A42" s="62"/>
      <c r="B42" s="136"/>
      <c r="C42" s="163"/>
      <c r="D42" s="151"/>
      <c r="E42" s="83" t="s">
        <v>138</v>
      </c>
      <c r="F42" s="172"/>
      <c r="G42" s="171"/>
      <c r="H42" s="29">
        <f t="shared" si="193"/>
        <v>540</v>
      </c>
      <c r="I42" s="77">
        <f t="shared" si="194"/>
        <v>0</v>
      </c>
      <c r="J42" s="78"/>
      <c r="K42" s="78"/>
      <c r="L42" s="78"/>
      <c r="M42" s="78"/>
      <c r="N42" s="77">
        <f t="shared" si="195"/>
        <v>337</v>
      </c>
      <c r="O42" s="78"/>
      <c r="P42" s="121">
        <v>337</v>
      </c>
      <c r="Q42" s="78"/>
      <c r="R42" s="78"/>
      <c r="S42" s="77">
        <f t="shared" si="196"/>
        <v>203</v>
      </c>
      <c r="T42" s="78"/>
      <c r="U42" s="121">
        <v>203</v>
      </c>
      <c r="V42" s="78"/>
      <c r="W42" s="78"/>
      <c r="X42" s="29">
        <f t="shared" si="192"/>
        <v>174</v>
      </c>
      <c r="Y42" s="77">
        <f t="shared" si="197"/>
        <v>0</v>
      </c>
      <c r="Z42" s="78"/>
      <c r="AA42" s="78"/>
      <c r="AB42" s="78"/>
      <c r="AC42" s="78"/>
      <c r="AD42" s="77">
        <f t="shared" si="198"/>
        <v>174</v>
      </c>
      <c r="AE42" s="78"/>
      <c r="AF42" s="78">
        <v>174</v>
      </c>
      <c r="AG42" s="78"/>
      <c r="AH42" s="78"/>
      <c r="AI42" s="29">
        <f t="shared" si="199"/>
        <v>174</v>
      </c>
      <c r="AJ42" s="77">
        <f t="shared" si="200"/>
        <v>0</v>
      </c>
      <c r="AK42" s="78"/>
      <c r="AL42" s="78"/>
      <c r="AM42" s="78"/>
      <c r="AN42" s="78"/>
      <c r="AO42" s="77">
        <f t="shared" si="201"/>
        <v>0</v>
      </c>
      <c r="AP42" s="78"/>
      <c r="AQ42" s="78"/>
      <c r="AR42" s="78"/>
      <c r="AS42" s="78"/>
      <c r="AT42" s="29">
        <f t="shared" si="202"/>
        <v>174</v>
      </c>
      <c r="AU42" s="77">
        <f t="shared" si="203"/>
        <v>0</v>
      </c>
      <c r="AV42" s="78"/>
      <c r="AW42" s="78"/>
      <c r="AX42" s="78"/>
      <c r="AY42" s="78"/>
      <c r="AZ42" s="77">
        <f t="shared" si="204"/>
        <v>174</v>
      </c>
      <c r="BA42" s="78"/>
      <c r="BB42" s="78">
        <v>174</v>
      </c>
      <c r="BC42" s="78"/>
      <c r="BD42" s="78"/>
      <c r="BE42" s="160"/>
    </row>
    <row r="43" spans="1:57" s="8" customFormat="1" ht="49.5" customHeight="1" outlineLevel="1" x14ac:dyDescent="0.25">
      <c r="A43" s="62"/>
      <c r="B43" s="136"/>
      <c r="C43" s="163"/>
      <c r="D43" s="116" t="s">
        <v>90</v>
      </c>
      <c r="E43" s="83" t="s">
        <v>136</v>
      </c>
      <c r="F43" s="80" t="s">
        <v>32</v>
      </c>
      <c r="G43" s="127" t="s">
        <v>89</v>
      </c>
      <c r="H43" s="29">
        <f t="shared" si="193"/>
        <v>5163</v>
      </c>
      <c r="I43" s="77">
        <f t="shared" si="194"/>
        <v>0</v>
      </c>
      <c r="J43" s="78"/>
      <c r="K43" s="78"/>
      <c r="L43" s="78"/>
      <c r="M43" s="78"/>
      <c r="N43" s="77">
        <f t="shared" si="195"/>
        <v>3356</v>
      </c>
      <c r="O43" s="78"/>
      <c r="P43" s="121">
        <v>3356</v>
      </c>
      <c r="Q43" s="78"/>
      <c r="R43" s="78"/>
      <c r="S43" s="77">
        <f t="shared" si="196"/>
        <v>1807</v>
      </c>
      <c r="T43" s="78"/>
      <c r="U43" s="121">
        <v>1807</v>
      </c>
      <c r="V43" s="78"/>
      <c r="W43" s="78"/>
      <c r="X43" s="29">
        <f t="shared" si="192"/>
        <v>1548.9</v>
      </c>
      <c r="Y43" s="77">
        <f t="shared" si="197"/>
        <v>0</v>
      </c>
      <c r="Z43" s="78"/>
      <c r="AA43" s="78"/>
      <c r="AB43" s="78"/>
      <c r="AC43" s="78"/>
      <c r="AD43" s="77">
        <f t="shared" si="198"/>
        <v>1548.9</v>
      </c>
      <c r="AE43" s="78"/>
      <c r="AF43" s="78">
        <v>1548.9</v>
      </c>
      <c r="AG43" s="78"/>
      <c r="AH43" s="78"/>
      <c r="AI43" s="29">
        <f t="shared" si="199"/>
        <v>1548.9</v>
      </c>
      <c r="AJ43" s="77">
        <f t="shared" si="200"/>
        <v>0</v>
      </c>
      <c r="AK43" s="78"/>
      <c r="AL43" s="78"/>
      <c r="AM43" s="78"/>
      <c r="AN43" s="78"/>
      <c r="AO43" s="77">
        <f t="shared" si="201"/>
        <v>0</v>
      </c>
      <c r="AP43" s="78"/>
      <c r="AQ43" s="78"/>
      <c r="AR43" s="78"/>
      <c r="AS43" s="78"/>
      <c r="AT43" s="29">
        <f t="shared" si="202"/>
        <v>1548.9</v>
      </c>
      <c r="AU43" s="77">
        <f t="shared" si="203"/>
        <v>0</v>
      </c>
      <c r="AV43" s="78"/>
      <c r="AW43" s="78"/>
      <c r="AX43" s="78"/>
      <c r="AY43" s="78"/>
      <c r="AZ43" s="77">
        <f t="shared" si="204"/>
        <v>1548.9</v>
      </c>
      <c r="BA43" s="78"/>
      <c r="BB43" s="78">
        <v>1548.9</v>
      </c>
      <c r="BC43" s="78"/>
      <c r="BD43" s="78"/>
      <c r="BE43" s="160"/>
    </row>
    <row r="44" spans="1:57" s="8" customFormat="1" ht="39" customHeight="1" outlineLevel="1" x14ac:dyDescent="0.25">
      <c r="A44" s="62"/>
      <c r="B44" s="136"/>
      <c r="C44" s="163"/>
      <c r="D44" s="151" t="s">
        <v>88</v>
      </c>
      <c r="E44" s="83" t="s">
        <v>139</v>
      </c>
      <c r="F44" s="152" t="s">
        <v>32</v>
      </c>
      <c r="G44" s="128"/>
      <c r="H44" s="29">
        <f t="shared" si="193"/>
        <v>598.29999999999995</v>
      </c>
      <c r="I44" s="77">
        <f t="shared" si="194"/>
        <v>0</v>
      </c>
      <c r="J44" s="78"/>
      <c r="K44" s="78"/>
      <c r="L44" s="78"/>
      <c r="M44" s="78"/>
      <c r="N44" s="77">
        <f t="shared" si="195"/>
        <v>388.9</v>
      </c>
      <c r="O44" s="78"/>
      <c r="P44" s="121">
        <v>388.9</v>
      </c>
      <c r="Q44" s="78"/>
      <c r="R44" s="78"/>
      <c r="S44" s="77">
        <f t="shared" si="196"/>
        <v>209.4</v>
      </c>
      <c r="T44" s="78"/>
      <c r="U44" s="121">
        <v>209.4</v>
      </c>
      <c r="V44" s="78"/>
      <c r="W44" s="78"/>
      <c r="X44" s="29">
        <f t="shared" si="192"/>
        <v>179.5</v>
      </c>
      <c r="Y44" s="77">
        <f t="shared" si="197"/>
        <v>0</v>
      </c>
      <c r="Z44" s="78"/>
      <c r="AA44" s="78"/>
      <c r="AB44" s="78"/>
      <c r="AC44" s="78"/>
      <c r="AD44" s="77">
        <f t="shared" si="198"/>
        <v>179.5</v>
      </c>
      <c r="AE44" s="78"/>
      <c r="AF44" s="78">
        <v>179.5</v>
      </c>
      <c r="AG44" s="78"/>
      <c r="AH44" s="78"/>
      <c r="AI44" s="29">
        <f t="shared" si="199"/>
        <v>179.5</v>
      </c>
      <c r="AJ44" s="77">
        <f t="shared" si="200"/>
        <v>0</v>
      </c>
      <c r="AK44" s="78"/>
      <c r="AL44" s="78"/>
      <c r="AM44" s="78"/>
      <c r="AN44" s="78"/>
      <c r="AO44" s="77">
        <f t="shared" si="201"/>
        <v>0</v>
      </c>
      <c r="AP44" s="78"/>
      <c r="AQ44" s="78"/>
      <c r="AR44" s="78"/>
      <c r="AS44" s="78"/>
      <c r="AT44" s="29">
        <f t="shared" si="202"/>
        <v>179.5</v>
      </c>
      <c r="AU44" s="77">
        <f t="shared" si="203"/>
        <v>0</v>
      </c>
      <c r="AV44" s="78"/>
      <c r="AW44" s="78"/>
      <c r="AX44" s="78"/>
      <c r="AY44" s="78"/>
      <c r="AZ44" s="77">
        <f t="shared" si="204"/>
        <v>179.5</v>
      </c>
      <c r="BA44" s="78"/>
      <c r="BB44" s="78">
        <v>179.5</v>
      </c>
      <c r="BC44" s="78"/>
      <c r="BD44" s="78"/>
      <c r="BE44" s="160"/>
    </row>
    <row r="45" spans="1:57" s="8" customFormat="1" ht="43.5" customHeight="1" outlineLevel="1" x14ac:dyDescent="0.25">
      <c r="A45" s="62"/>
      <c r="B45" s="136"/>
      <c r="C45" s="163"/>
      <c r="D45" s="151"/>
      <c r="E45" s="83" t="s">
        <v>140</v>
      </c>
      <c r="F45" s="153"/>
      <c r="G45" s="128"/>
      <c r="H45" s="29">
        <f t="shared" si="193"/>
        <v>486.9</v>
      </c>
      <c r="I45" s="77">
        <f t="shared" si="194"/>
        <v>0</v>
      </c>
      <c r="J45" s="78"/>
      <c r="K45" s="78"/>
      <c r="L45" s="78"/>
      <c r="M45" s="78"/>
      <c r="N45" s="77">
        <f t="shared" si="195"/>
        <v>316.5</v>
      </c>
      <c r="O45" s="78"/>
      <c r="P45" s="121">
        <v>316.5</v>
      </c>
      <c r="Q45" s="78"/>
      <c r="R45" s="78"/>
      <c r="S45" s="77">
        <f t="shared" si="196"/>
        <v>170.4</v>
      </c>
      <c r="T45" s="78"/>
      <c r="U45" s="121">
        <v>170.4</v>
      </c>
      <c r="V45" s="78"/>
      <c r="W45" s="78"/>
      <c r="X45" s="29">
        <f t="shared" si="192"/>
        <v>146.1</v>
      </c>
      <c r="Y45" s="77">
        <f t="shared" si="197"/>
        <v>0</v>
      </c>
      <c r="Z45" s="78"/>
      <c r="AA45" s="78"/>
      <c r="AB45" s="78"/>
      <c r="AC45" s="78"/>
      <c r="AD45" s="77">
        <f t="shared" si="198"/>
        <v>146.1</v>
      </c>
      <c r="AE45" s="78"/>
      <c r="AF45" s="78">
        <v>146.1</v>
      </c>
      <c r="AG45" s="78"/>
      <c r="AH45" s="78"/>
      <c r="AI45" s="29">
        <f t="shared" si="199"/>
        <v>146.1</v>
      </c>
      <c r="AJ45" s="77">
        <f t="shared" si="200"/>
        <v>0</v>
      </c>
      <c r="AK45" s="78"/>
      <c r="AL45" s="78"/>
      <c r="AM45" s="78"/>
      <c r="AN45" s="78"/>
      <c r="AO45" s="77">
        <f t="shared" si="201"/>
        <v>0</v>
      </c>
      <c r="AP45" s="78"/>
      <c r="AQ45" s="78"/>
      <c r="AR45" s="78"/>
      <c r="AS45" s="78"/>
      <c r="AT45" s="29">
        <f t="shared" si="202"/>
        <v>146.1</v>
      </c>
      <c r="AU45" s="77">
        <f t="shared" si="203"/>
        <v>0</v>
      </c>
      <c r="AV45" s="78"/>
      <c r="AW45" s="78"/>
      <c r="AX45" s="78"/>
      <c r="AY45" s="78"/>
      <c r="AZ45" s="77">
        <f t="shared" si="204"/>
        <v>146.1</v>
      </c>
      <c r="BA45" s="78"/>
      <c r="BB45" s="78">
        <v>146.1</v>
      </c>
      <c r="BC45" s="78"/>
      <c r="BD45" s="78"/>
      <c r="BE45" s="160"/>
    </row>
    <row r="46" spans="1:57" s="8" customFormat="1" ht="45" customHeight="1" outlineLevel="1" x14ac:dyDescent="0.25">
      <c r="A46" s="62"/>
      <c r="B46" s="136"/>
      <c r="C46" s="163"/>
      <c r="D46" s="151"/>
      <c r="E46" s="83" t="s">
        <v>141</v>
      </c>
      <c r="F46" s="154"/>
      <c r="G46" s="161"/>
      <c r="H46" s="29">
        <f t="shared" si="193"/>
        <v>600</v>
      </c>
      <c r="I46" s="77">
        <f t="shared" si="194"/>
        <v>0</v>
      </c>
      <c r="J46" s="78"/>
      <c r="K46" s="78"/>
      <c r="L46" s="78"/>
      <c r="M46" s="78"/>
      <c r="N46" s="77">
        <f t="shared" si="195"/>
        <v>390</v>
      </c>
      <c r="O46" s="78"/>
      <c r="P46" s="121">
        <v>390</v>
      </c>
      <c r="Q46" s="78"/>
      <c r="R46" s="78"/>
      <c r="S46" s="77">
        <f t="shared" si="196"/>
        <v>210</v>
      </c>
      <c r="T46" s="78"/>
      <c r="U46" s="121">
        <v>210</v>
      </c>
      <c r="V46" s="78"/>
      <c r="W46" s="78"/>
      <c r="X46" s="29">
        <f t="shared" si="192"/>
        <v>180</v>
      </c>
      <c r="Y46" s="77">
        <f t="shared" si="197"/>
        <v>0</v>
      </c>
      <c r="Z46" s="78"/>
      <c r="AA46" s="78"/>
      <c r="AB46" s="78"/>
      <c r="AC46" s="78"/>
      <c r="AD46" s="77">
        <f t="shared" si="198"/>
        <v>180</v>
      </c>
      <c r="AE46" s="78"/>
      <c r="AF46" s="78">
        <v>180</v>
      </c>
      <c r="AG46" s="78"/>
      <c r="AH46" s="78"/>
      <c r="AI46" s="29">
        <f t="shared" si="199"/>
        <v>180</v>
      </c>
      <c r="AJ46" s="77">
        <f t="shared" si="200"/>
        <v>0</v>
      </c>
      <c r="AK46" s="78"/>
      <c r="AL46" s="78"/>
      <c r="AM46" s="78"/>
      <c r="AN46" s="78"/>
      <c r="AO46" s="77">
        <f t="shared" si="201"/>
        <v>0</v>
      </c>
      <c r="AP46" s="78"/>
      <c r="AQ46" s="78"/>
      <c r="AR46" s="78"/>
      <c r="AS46" s="78"/>
      <c r="AT46" s="29">
        <f t="shared" si="202"/>
        <v>180</v>
      </c>
      <c r="AU46" s="77">
        <f t="shared" si="203"/>
        <v>0</v>
      </c>
      <c r="AV46" s="78"/>
      <c r="AW46" s="78"/>
      <c r="AX46" s="78"/>
      <c r="AY46" s="78"/>
      <c r="AZ46" s="77">
        <f t="shared" si="204"/>
        <v>180</v>
      </c>
      <c r="BA46" s="78"/>
      <c r="BB46" s="78">
        <v>180</v>
      </c>
      <c r="BC46" s="78"/>
      <c r="BD46" s="78"/>
      <c r="BE46" s="160"/>
    </row>
    <row r="47" spans="1:57" s="8" customFormat="1" ht="35.25" customHeight="1" outlineLevel="1" x14ac:dyDescent="0.25">
      <c r="A47" s="62"/>
      <c r="B47" s="136"/>
      <c r="C47" s="163"/>
      <c r="D47" s="116" t="s">
        <v>88</v>
      </c>
      <c r="E47" s="83" t="s">
        <v>142</v>
      </c>
      <c r="F47" s="81" t="s">
        <v>32</v>
      </c>
      <c r="G47" s="79" t="s">
        <v>91</v>
      </c>
      <c r="H47" s="29">
        <f t="shared" si="193"/>
        <v>598</v>
      </c>
      <c r="I47" s="77">
        <f t="shared" si="194"/>
        <v>0</v>
      </c>
      <c r="J47" s="78"/>
      <c r="K47" s="78"/>
      <c r="L47" s="78"/>
      <c r="M47" s="78"/>
      <c r="N47" s="77">
        <f t="shared" si="195"/>
        <v>388.7</v>
      </c>
      <c r="O47" s="78"/>
      <c r="P47" s="121">
        <v>388.7</v>
      </c>
      <c r="Q47" s="78"/>
      <c r="R47" s="78"/>
      <c r="S47" s="77">
        <f t="shared" si="196"/>
        <v>209.3</v>
      </c>
      <c r="T47" s="78"/>
      <c r="U47" s="121">
        <v>209.3</v>
      </c>
      <c r="V47" s="78"/>
      <c r="W47" s="78"/>
      <c r="X47" s="29">
        <f t="shared" si="192"/>
        <v>179.4</v>
      </c>
      <c r="Y47" s="77">
        <f t="shared" si="197"/>
        <v>0</v>
      </c>
      <c r="Z47" s="78"/>
      <c r="AA47" s="78"/>
      <c r="AB47" s="78"/>
      <c r="AC47" s="78"/>
      <c r="AD47" s="77">
        <f t="shared" si="198"/>
        <v>179.4</v>
      </c>
      <c r="AE47" s="78"/>
      <c r="AF47" s="78">
        <v>179.4</v>
      </c>
      <c r="AG47" s="78"/>
      <c r="AH47" s="78"/>
      <c r="AI47" s="29">
        <f t="shared" si="199"/>
        <v>179.4</v>
      </c>
      <c r="AJ47" s="77">
        <f t="shared" si="200"/>
        <v>0</v>
      </c>
      <c r="AK47" s="78"/>
      <c r="AL47" s="78"/>
      <c r="AM47" s="78"/>
      <c r="AN47" s="78"/>
      <c r="AO47" s="77">
        <f t="shared" si="201"/>
        <v>0</v>
      </c>
      <c r="AP47" s="78"/>
      <c r="AQ47" s="78"/>
      <c r="AR47" s="78"/>
      <c r="AS47" s="78"/>
      <c r="AT47" s="29">
        <f t="shared" si="202"/>
        <v>179.4</v>
      </c>
      <c r="AU47" s="77">
        <f t="shared" si="203"/>
        <v>0</v>
      </c>
      <c r="AV47" s="78"/>
      <c r="AW47" s="78"/>
      <c r="AX47" s="78"/>
      <c r="AY47" s="78"/>
      <c r="AZ47" s="77">
        <f t="shared" si="204"/>
        <v>179.4</v>
      </c>
      <c r="BA47" s="78"/>
      <c r="BB47" s="78">
        <v>179.4</v>
      </c>
      <c r="BC47" s="78"/>
      <c r="BD47" s="78"/>
      <c r="BE47" s="160"/>
    </row>
    <row r="48" spans="1:57" s="8" customFormat="1" ht="37.5" customHeight="1" outlineLevel="1" x14ac:dyDescent="0.25">
      <c r="A48" s="62"/>
      <c r="B48" s="136"/>
      <c r="C48" s="163"/>
      <c r="D48" s="151" t="s">
        <v>88</v>
      </c>
      <c r="E48" s="83" t="s">
        <v>143</v>
      </c>
      <c r="F48" s="152" t="s">
        <v>32</v>
      </c>
      <c r="G48" s="127" t="s">
        <v>92</v>
      </c>
      <c r="H48" s="29">
        <f t="shared" si="193"/>
        <v>222</v>
      </c>
      <c r="I48" s="77">
        <f t="shared" si="194"/>
        <v>0</v>
      </c>
      <c r="J48" s="78"/>
      <c r="K48" s="78"/>
      <c r="L48" s="78"/>
      <c r="M48" s="78"/>
      <c r="N48" s="77">
        <f t="shared" si="195"/>
        <v>144.30000000000001</v>
      </c>
      <c r="O48" s="78"/>
      <c r="P48" s="121">
        <v>144.30000000000001</v>
      </c>
      <c r="Q48" s="78"/>
      <c r="R48" s="78"/>
      <c r="S48" s="77">
        <f t="shared" si="196"/>
        <v>77.7</v>
      </c>
      <c r="T48" s="78"/>
      <c r="U48" s="121">
        <v>77.7</v>
      </c>
      <c r="V48" s="78"/>
      <c r="W48" s="78"/>
      <c r="X48" s="29">
        <f t="shared" si="192"/>
        <v>66.599999999999994</v>
      </c>
      <c r="Y48" s="77">
        <f t="shared" si="197"/>
        <v>0</v>
      </c>
      <c r="Z48" s="78"/>
      <c r="AA48" s="78"/>
      <c r="AB48" s="78"/>
      <c r="AC48" s="78"/>
      <c r="AD48" s="77">
        <f t="shared" si="198"/>
        <v>66.599999999999994</v>
      </c>
      <c r="AE48" s="78"/>
      <c r="AF48" s="78">
        <v>66.599999999999994</v>
      </c>
      <c r="AG48" s="78"/>
      <c r="AH48" s="78"/>
      <c r="AI48" s="29">
        <f t="shared" si="199"/>
        <v>66.599999999999994</v>
      </c>
      <c r="AJ48" s="77">
        <f t="shared" si="200"/>
        <v>0</v>
      </c>
      <c r="AK48" s="78"/>
      <c r="AL48" s="78"/>
      <c r="AM48" s="78"/>
      <c r="AN48" s="78"/>
      <c r="AO48" s="77">
        <f t="shared" si="201"/>
        <v>0</v>
      </c>
      <c r="AP48" s="78"/>
      <c r="AQ48" s="78"/>
      <c r="AR48" s="78"/>
      <c r="AS48" s="78"/>
      <c r="AT48" s="29">
        <f t="shared" si="202"/>
        <v>66.599999999999994</v>
      </c>
      <c r="AU48" s="77">
        <f t="shared" si="203"/>
        <v>0</v>
      </c>
      <c r="AV48" s="78"/>
      <c r="AW48" s="78"/>
      <c r="AX48" s="78"/>
      <c r="AY48" s="78"/>
      <c r="AZ48" s="77">
        <f t="shared" si="204"/>
        <v>66.599999999999994</v>
      </c>
      <c r="BA48" s="78"/>
      <c r="BB48" s="78">
        <v>66.599999999999994</v>
      </c>
      <c r="BC48" s="78"/>
      <c r="BD48" s="78"/>
      <c r="BE48" s="160"/>
    </row>
    <row r="49" spans="1:57" s="8" customFormat="1" ht="37.5" customHeight="1" outlineLevel="1" x14ac:dyDescent="0.25">
      <c r="A49" s="62"/>
      <c r="B49" s="136"/>
      <c r="C49" s="163"/>
      <c r="D49" s="151"/>
      <c r="E49" s="83" t="s">
        <v>144</v>
      </c>
      <c r="F49" s="153"/>
      <c r="G49" s="128"/>
      <c r="H49" s="29">
        <f t="shared" si="193"/>
        <v>205.4</v>
      </c>
      <c r="I49" s="77">
        <f t="shared" si="194"/>
        <v>0</v>
      </c>
      <c r="J49" s="78"/>
      <c r="K49" s="78"/>
      <c r="L49" s="78"/>
      <c r="M49" s="78"/>
      <c r="N49" s="77">
        <f t="shared" si="195"/>
        <v>133.5</v>
      </c>
      <c r="O49" s="78"/>
      <c r="P49" s="121">
        <v>133.5</v>
      </c>
      <c r="Q49" s="78"/>
      <c r="R49" s="78"/>
      <c r="S49" s="77">
        <f t="shared" si="196"/>
        <v>71.900000000000006</v>
      </c>
      <c r="T49" s="78"/>
      <c r="U49" s="121">
        <v>71.900000000000006</v>
      </c>
      <c r="V49" s="78"/>
      <c r="W49" s="78"/>
      <c r="X49" s="29">
        <f t="shared" si="192"/>
        <v>61.6</v>
      </c>
      <c r="Y49" s="77">
        <f t="shared" si="197"/>
        <v>0</v>
      </c>
      <c r="Z49" s="78"/>
      <c r="AA49" s="78"/>
      <c r="AB49" s="78"/>
      <c r="AC49" s="78"/>
      <c r="AD49" s="77">
        <f t="shared" si="198"/>
        <v>61.6</v>
      </c>
      <c r="AE49" s="78"/>
      <c r="AF49" s="78">
        <v>61.6</v>
      </c>
      <c r="AG49" s="78"/>
      <c r="AH49" s="78"/>
      <c r="AI49" s="29">
        <f t="shared" si="199"/>
        <v>61.6</v>
      </c>
      <c r="AJ49" s="77">
        <f t="shared" si="200"/>
        <v>0</v>
      </c>
      <c r="AK49" s="78"/>
      <c r="AL49" s="78"/>
      <c r="AM49" s="78"/>
      <c r="AN49" s="78"/>
      <c r="AO49" s="77">
        <f t="shared" si="201"/>
        <v>0</v>
      </c>
      <c r="AP49" s="78"/>
      <c r="AQ49" s="78"/>
      <c r="AR49" s="78"/>
      <c r="AS49" s="78"/>
      <c r="AT49" s="29">
        <f t="shared" si="202"/>
        <v>61.6</v>
      </c>
      <c r="AU49" s="77">
        <f t="shared" si="203"/>
        <v>0</v>
      </c>
      <c r="AV49" s="78"/>
      <c r="AW49" s="78"/>
      <c r="AX49" s="78"/>
      <c r="AY49" s="78"/>
      <c r="AZ49" s="77">
        <f t="shared" si="204"/>
        <v>61.6</v>
      </c>
      <c r="BA49" s="78"/>
      <c r="BB49" s="78">
        <v>61.6</v>
      </c>
      <c r="BC49" s="78"/>
      <c r="BD49" s="78"/>
      <c r="BE49" s="160"/>
    </row>
    <row r="50" spans="1:57" s="8" customFormat="1" ht="37.5" customHeight="1" outlineLevel="1" x14ac:dyDescent="0.25">
      <c r="A50" s="62"/>
      <c r="B50" s="136"/>
      <c r="C50" s="163"/>
      <c r="D50" s="151"/>
      <c r="E50" s="83" t="s">
        <v>145</v>
      </c>
      <c r="F50" s="154"/>
      <c r="G50" s="129"/>
      <c r="H50" s="29">
        <f t="shared" si="193"/>
        <v>181.2</v>
      </c>
      <c r="I50" s="77">
        <f t="shared" si="194"/>
        <v>0</v>
      </c>
      <c r="J50" s="78"/>
      <c r="K50" s="78"/>
      <c r="L50" s="78"/>
      <c r="M50" s="78"/>
      <c r="N50" s="77">
        <f t="shared" si="195"/>
        <v>117.8</v>
      </c>
      <c r="O50" s="78"/>
      <c r="P50" s="121">
        <v>117.8</v>
      </c>
      <c r="Q50" s="78"/>
      <c r="R50" s="78"/>
      <c r="S50" s="77">
        <f t="shared" si="196"/>
        <v>63.4</v>
      </c>
      <c r="T50" s="78"/>
      <c r="U50" s="121">
        <v>63.4</v>
      </c>
      <c r="V50" s="78"/>
      <c r="W50" s="78"/>
      <c r="X50" s="29">
        <f t="shared" si="192"/>
        <v>54.4</v>
      </c>
      <c r="Y50" s="77">
        <f t="shared" si="197"/>
        <v>0</v>
      </c>
      <c r="Z50" s="78"/>
      <c r="AA50" s="78"/>
      <c r="AB50" s="78"/>
      <c r="AC50" s="78"/>
      <c r="AD50" s="77">
        <f t="shared" si="198"/>
        <v>54.4</v>
      </c>
      <c r="AE50" s="78"/>
      <c r="AF50" s="78">
        <v>54.4</v>
      </c>
      <c r="AG50" s="78"/>
      <c r="AH50" s="78"/>
      <c r="AI50" s="29">
        <f t="shared" si="199"/>
        <v>54.4</v>
      </c>
      <c r="AJ50" s="77">
        <f t="shared" si="200"/>
        <v>0</v>
      </c>
      <c r="AK50" s="78"/>
      <c r="AL50" s="78"/>
      <c r="AM50" s="78"/>
      <c r="AN50" s="78"/>
      <c r="AO50" s="77">
        <f t="shared" si="201"/>
        <v>0</v>
      </c>
      <c r="AP50" s="78"/>
      <c r="AQ50" s="78"/>
      <c r="AR50" s="78"/>
      <c r="AS50" s="78"/>
      <c r="AT50" s="29">
        <f t="shared" si="202"/>
        <v>54.4</v>
      </c>
      <c r="AU50" s="77">
        <f t="shared" si="203"/>
        <v>0</v>
      </c>
      <c r="AV50" s="78"/>
      <c r="AW50" s="78"/>
      <c r="AX50" s="78"/>
      <c r="AY50" s="78"/>
      <c r="AZ50" s="77">
        <f t="shared" si="204"/>
        <v>54.4</v>
      </c>
      <c r="BA50" s="78"/>
      <c r="BB50" s="78">
        <v>54.4</v>
      </c>
      <c r="BC50" s="78"/>
      <c r="BD50" s="78"/>
      <c r="BE50" s="160"/>
    </row>
    <row r="51" spans="1:57" s="8" customFormat="1" ht="29.25" customHeight="1" outlineLevel="1" x14ac:dyDescent="0.25">
      <c r="A51" s="62"/>
      <c r="B51" s="139" t="s">
        <v>14</v>
      </c>
      <c r="C51" s="139"/>
      <c r="D51" s="139"/>
      <c r="E51" s="139"/>
      <c r="F51" s="139"/>
      <c r="G51" s="149"/>
      <c r="H51" s="28">
        <f>SUM(I51,N51,S51)</f>
        <v>39647</v>
      </c>
      <c r="I51" s="47">
        <f>SUM(J51:M51)</f>
        <v>0</v>
      </c>
      <c r="J51" s="76">
        <f>SUM(J39)</f>
        <v>0</v>
      </c>
      <c r="K51" s="76">
        <f t="shared" ref="K51:M51" si="205">SUM(K39)</f>
        <v>0</v>
      </c>
      <c r="L51" s="76">
        <f t="shared" si="205"/>
        <v>0</v>
      </c>
      <c r="M51" s="76">
        <f t="shared" si="205"/>
        <v>0</v>
      </c>
      <c r="N51" s="47">
        <f>SUM(O51:R51)</f>
        <v>25756.600000000002</v>
      </c>
      <c r="O51" s="76">
        <f>SUM(O39)</f>
        <v>0</v>
      </c>
      <c r="P51" s="76">
        <f t="shared" ref="P51:R51" si="206">SUM(P39)</f>
        <v>25756.600000000002</v>
      </c>
      <c r="Q51" s="76">
        <f t="shared" si="206"/>
        <v>0</v>
      </c>
      <c r="R51" s="76">
        <f t="shared" si="206"/>
        <v>0</v>
      </c>
      <c r="S51" s="47">
        <f t="shared" si="196"/>
        <v>13890.399999999998</v>
      </c>
      <c r="T51" s="76">
        <f>SUM(T39)</f>
        <v>0</v>
      </c>
      <c r="U51" s="76">
        <f t="shared" ref="U51:W51" si="207">SUM(U39)</f>
        <v>13890.399999999998</v>
      </c>
      <c r="V51" s="76">
        <f t="shared" si="207"/>
        <v>0</v>
      </c>
      <c r="W51" s="76">
        <f t="shared" si="207"/>
        <v>0</v>
      </c>
      <c r="X51" s="29">
        <f t="shared" si="192"/>
        <v>2743.7000000000003</v>
      </c>
      <c r="Y51" s="47">
        <f t="shared" si="197"/>
        <v>0</v>
      </c>
      <c r="Z51" s="76">
        <f>SUM(Z39)</f>
        <v>0</v>
      </c>
      <c r="AA51" s="76">
        <f t="shared" ref="AA51:AC51" si="208">SUM(AA39)</f>
        <v>0</v>
      </c>
      <c r="AB51" s="76">
        <f t="shared" si="208"/>
        <v>0</v>
      </c>
      <c r="AC51" s="76">
        <f t="shared" si="208"/>
        <v>0</v>
      </c>
      <c r="AD51" s="47">
        <f t="shared" si="198"/>
        <v>2743.7000000000003</v>
      </c>
      <c r="AE51" s="76">
        <f>SUM(AE39)</f>
        <v>0</v>
      </c>
      <c r="AF51" s="76">
        <f t="shared" ref="AF51:AH51" si="209">SUM(AF39)</f>
        <v>2743.7000000000003</v>
      </c>
      <c r="AG51" s="76">
        <f t="shared" si="209"/>
        <v>0</v>
      </c>
      <c r="AH51" s="76">
        <f t="shared" si="209"/>
        <v>0</v>
      </c>
      <c r="AI51" s="28">
        <f t="shared" si="199"/>
        <v>2743.7000000000003</v>
      </c>
      <c r="AJ51" s="47">
        <f t="shared" si="200"/>
        <v>0</v>
      </c>
      <c r="AK51" s="76">
        <f>SUM(AK39)</f>
        <v>0</v>
      </c>
      <c r="AL51" s="76">
        <f t="shared" ref="AL51:AN51" si="210">SUM(AL39)</f>
        <v>0</v>
      </c>
      <c r="AM51" s="76">
        <f t="shared" si="210"/>
        <v>0</v>
      </c>
      <c r="AN51" s="76">
        <f t="shared" si="210"/>
        <v>0</v>
      </c>
      <c r="AO51" s="47">
        <f t="shared" si="201"/>
        <v>0</v>
      </c>
      <c r="AP51" s="76">
        <f>SUM(AP39)</f>
        <v>0</v>
      </c>
      <c r="AQ51" s="76">
        <f t="shared" ref="AQ51:AS51" si="211">SUM(AQ39)</f>
        <v>0</v>
      </c>
      <c r="AR51" s="76">
        <f t="shared" si="211"/>
        <v>0</v>
      </c>
      <c r="AS51" s="76">
        <f t="shared" si="211"/>
        <v>0</v>
      </c>
      <c r="AT51" s="28">
        <f t="shared" si="202"/>
        <v>2743.7000000000003</v>
      </c>
      <c r="AU51" s="47">
        <f t="shared" si="203"/>
        <v>0</v>
      </c>
      <c r="AV51" s="76">
        <f>SUM(AV39)</f>
        <v>0</v>
      </c>
      <c r="AW51" s="76">
        <f t="shared" ref="AW51:AY51" si="212">SUM(AW39)</f>
        <v>0</v>
      </c>
      <c r="AX51" s="76">
        <f t="shared" si="212"/>
        <v>0</v>
      </c>
      <c r="AY51" s="76">
        <f t="shared" si="212"/>
        <v>0</v>
      </c>
      <c r="AZ51" s="47">
        <f t="shared" si="204"/>
        <v>2743.7000000000003</v>
      </c>
      <c r="BA51" s="76">
        <f>SUM(BA39)</f>
        <v>0</v>
      </c>
      <c r="BB51" s="76">
        <f t="shared" ref="BB51:BD51" si="213">SUM(BB39)</f>
        <v>2743.7000000000003</v>
      </c>
      <c r="BC51" s="76">
        <f t="shared" si="213"/>
        <v>0</v>
      </c>
      <c r="BD51" s="76">
        <f t="shared" si="213"/>
        <v>0</v>
      </c>
      <c r="BE51" s="160"/>
    </row>
    <row r="52" spans="1:57" s="8" customFormat="1" ht="29.25" customHeight="1" outlineLevel="1" x14ac:dyDescent="0.25">
      <c r="A52" s="62"/>
      <c r="B52" s="66" t="s">
        <v>93</v>
      </c>
      <c r="C52" s="155" t="s">
        <v>101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49"/>
      <c r="BE52" s="160"/>
    </row>
    <row r="53" spans="1:57" s="8" customFormat="1" ht="71.25" customHeight="1" outlineLevel="1" x14ac:dyDescent="0.25">
      <c r="A53" s="62"/>
      <c r="B53" s="65" t="s">
        <v>94</v>
      </c>
      <c r="C53" s="57" t="s">
        <v>95</v>
      </c>
      <c r="D53" s="65"/>
      <c r="E53" s="65"/>
      <c r="F53" s="65"/>
      <c r="G53" s="67"/>
      <c r="H53" s="29">
        <f>SUM(I53,N53,S53)</f>
        <v>102399</v>
      </c>
      <c r="I53" s="77">
        <f t="shared" si="194"/>
        <v>0</v>
      </c>
      <c r="J53" s="78">
        <f>SUM(J54:J55)</f>
        <v>0</v>
      </c>
      <c r="K53" s="78">
        <f t="shared" ref="K53:M53" si="214">SUM(K54:K55)</f>
        <v>0</v>
      </c>
      <c r="L53" s="78">
        <f t="shared" si="214"/>
        <v>0</v>
      </c>
      <c r="M53" s="78">
        <f t="shared" si="214"/>
        <v>0</v>
      </c>
      <c r="N53" s="77">
        <f t="shared" si="195"/>
        <v>24657.5</v>
      </c>
      <c r="O53" s="78">
        <f>SUM(O54:O55)</f>
        <v>0</v>
      </c>
      <c r="P53" s="78">
        <f t="shared" ref="P53" si="215">SUM(P54:P55)</f>
        <v>24657.5</v>
      </c>
      <c r="Q53" s="78">
        <f t="shared" ref="Q53" si="216">SUM(Q54:Q55)</f>
        <v>0</v>
      </c>
      <c r="R53" s="78">
        <f t="shared" ref="R53" si="217">SUM(R54:R55)</f>
        <v>0</v>
      </c>
      <c r="S53" s="77">
        <f t="shared" si="196"/>
        <v>77741.5</v>
      </c>
      <c r="T53" s="78">
        <f>SUM(T54:T55)</f>
        <v>0</v>
      </c>
      <c r="U53" s="78">
        <f t="shared" ref="U53" si="218">SUM(U54:U55)</f>
        <v>77741.5</v>
      </c>
      <c r="V53" s="78">
        <f t="shared" ref="V53" si="219">SUM(V54:V55)</f>
        <v>0</v>
      </c>
      <c r="W53" s="78">
        <f t="shared" ref="W53" si="220">SUM(W54:W55)</f>
        <v>0</v>
      </c>
      <c r="X53" s="29">
        <f>SUM(Y53,AD53)</f>
        <v>13717.8</v>
      </c>
      <c r="Y53" s="77">
        <f t="shared" si="197"/>
        <v>0</v>
      </c>
      <c r="Z53" s="78">
        <f>SUM(Z54:Z55)</f>
        <v>0</v>
      </c>
      <c r="AA53" s="78">
        <f t="shared" ref="AA53" si="221">SUM(AA54:AA55)</f>
        <v>0</v>
      </c>
      <c r="AB53" s="78">
        <f t="shared" ref="AB53" si="222">SUM(AB54:AB55)</f>
        <v>0</v>
      </c>
      <c r="AC53" s="78">
        <f t="shared" ref="AC53" si="223">SUM(AC54:AC55)</f>
        <v>0</v>
      </c>
      <c r="AD53" s="77">
        <f t="shared" si="198"/>
        <v>13717.8</v>
      </c>
      <c r="AE53" s="78">
        <f>SUM(AE54:AE55)</f>
        <v>0</v>
      </c>
      <c r="AF53" s="78">
        <f t="shared" ref="AF53" si="224">SUM(AF54:AF55)</f>
        <v>13717.8</v>
      </c>
      <c r="AG53" s="78">
        <f t="shared" ref="AG53" si="225">SUM(AG54:AG55)</f>
        <v>0</v>
      </c>
      <c r="AH53" s="78">
        <f t="shared" ref="AH53" si="226">SUM(AH54:AH55)</f>
        <v>0</v>
      </c>
      <c r="AI53" s="29">
        <f>SUM(AJ53,AO53)</f>
        <v>0</v>
      </c>
      <c r="AJ53" s="77">
        <f t="shared" si="200"/>
        <v>0</v>
      </c>
      <c r="AK53" s="78">
        <f>SUM(AK54:AK55)</f>
        <v>0</v>
      </c>
      <c r="AL53" s="78">
        <f t="shared" ref="AL53" si="227">SUM(AL54:AL55)</f>
        <v>0</v>
      </c>
      <c r="AM53" s="78">
        <f t="shared" ref="AM53" si="228">SUM(AM54:AM55)</f>
        <v>0</v>
      </c>
      <c r="AN53" s="78">
        <f t="shared" ref="AN53" si="229">SUM(AN54:AN55)</f>
        <v>0</v>
      </c>
      <c r="AO53" s="77">
        <f t="shared" si="201"/>
        <v>0</v>
      </c>
      <c r="AP53" s="78">
        <f>SUM(AP54:AP55)</f>
        <v>0</v>
      </c>
      <c r="AQ53" s="78">
        <f t="shared" ref="AQ53" si="230">SUM(AQ54:AQ55)</f>
        <v>0</v>
      </c>
      <c r="AR53" s="78">
        <f t="shared" ref="AR53" si="231">SUM(AR54:AR55)</f>
        <v>0</v>
      </c>
      <c r="AS53" s="78">
        <f t="shared" ref="AS53" si="232">SUM(AS54:AS55)</f>
        <v>0</v>
      </c>
      <c r="AT53" s="29">
        <f>SUM(AU53,AZ53)</f>
        <v>13717.8</v>
      </c>
      <c r="AU53" s="77">
        <f t="shared" si="203"/>
        <v>0</v>
      </c>
      <c r="AV53" s="78">
        <f>SUM(AV54:AV55)</f>
        <v>0</v>
      </c>
      <c r="AW53" s="78">
        <f t="shared" ref="AW53" si="233">SUM(AW54:AW55)</f>
        <v>0</v>
      </c>
      <c r="AX53" s="78">
        <f t="shared" ref="AX53" si="234">SUM(AX54:AX55)</f>
        <v>0</v>
      </c>
      <c r="AY53" s="78">
        <f t="shared" ref="AY53" si="235">SUM(AY54:AY55)</f>
        <v>0</v>
      </c>
      <c r="AZ53" s="77">
        <f t="shared" si="204"/>
        <v>13717.8</v>
      </c>
      <c r="BA53" s="78">
        <f>SUM(BA54:BA55)</f>
        <v>0</v>
      </c>
      <c r="BB53" s="78">
        <f t="shared" ref="BB53" si="236">SUM(BB54:BB55)</f>
        <v>13717.8</v>
      </c>
      <c r="BC53" s="78">
        <f t="shared" ref="BC53" si="237">SUM(BC54:BC55)</f>
        <v>0</v>
      </c>
      <c r="BD53" s="78">
        <f t="shared" ref="BD53" si="238">SUM(BD54:BD55)</f>
        <v>0</v>
      </c>
      <c r="BE53" s="160"/>
    </row>
    <row r="54" spans="1:57" s="8" customFormat="1" ht="55.5" customHeight="1" outlineLevel="1" x14ac:dyDescent="0.25">
      <c r="A54" s="62"/>
      <c r="B54" s="86" t="s">
        <v>98</v>
      </c>
      <c r="C54" s="88" t="s">
        <v>96</v>
      </c>
      <c r="D54" s="158" t="s">
        <v>102</v>
      </c>
      <c r="E54" s="87" t="s">
        <v>104</v>
      </c>
      <c r="F54" s="142" t="s">
        <v>32</v>
      </c>
      <c r="G54" s="156" t="s">
        <v>100</v>
      </c>
      <c r="H54" s="29">
        <f>SUM(I54,N54,S54)</f>
        <v>75248.399999999994</v>
      </c>
      <c r="I54" s="77">
        <f t="shared" si="194"/>
        <v>0</v>
      </c>
      <c r="J54" s="78"/>
      <c r="K54" s="78"/>
      <c r="L54" s="78"/>
      <c r="M54" s="78"/>
      <c r="N54" s="77">
        <f t="shared" si="195"/>
        <v>13723.8</v>
      </c>
      <c r="O54" s="78"/>
      <c r="P54" s="78">
        <v>13723.8</v>
      </c>
      <c r="Q54" s="78"/>
      <c r="R54" s="78"/>
      <c r="S54" s="77">
        <f t="shared" si="196"/>
        <v>61524.6</v>
      </c>
      <c r="T54" s="78"/>
      <c r="U54" s="78">
        <v>61524.6</v>
      </c>
      <c r="V54" s="78"/>
      <c r="W54" s="78"/>
      <c r="X54" s="29">
        <f t="shared" ref="X54:X58" si="239">SUM(Y54,AD54)</f>
        <v>13717.8</v>
      </c>
      <c r="Y54" s="77">
        <f t="shared" si="197"/>
        <v>0</v>
      </c>
      <c r="Z54" s="78"/>
      <c r="AA54" s="78"/>
      <c r="AB54" s="78"/>
      <c r="AC54" s="78"/>
      <c r="AD54" s="77">
        <f t="shared" si="198"/>
        <v>13717.8</v>
      </c>
      <c r="AE54" s="78"/>
      <c r="AF54" s="78">
        <v>13717.8</v>
      </c>
      <c r="AG54" s="78"/>
      <c r="AH54" s="78"/>
      <c r="AI54" s="29">
        <f t="shared" ref="AI54:AI60" si="240">SUM(AJ54,AO54)</f>
        <v>0</v>
      </c>
      <c r="AJ54" s="77">
        <f t="shared" si="200"/>
        <v>0</v>
      </c>
      <c r="AK54" s="78"/>
      <c r="AL54" s="78"/>
      <c r="AM54" s="78"/>
      <c r="AN54" s="78"/>
      <c r="AO54" s="77">
        <f t="shared" si="201"/>
        <v>0</v>
      </c>
      <c r="AP54" s="78"/>
      <c r="AQ54" s="78"/>
      <c r="AR54" s="78"/>
      <c r="AS54" s="78"/>
      <c r="AT54" s="29">
        <f t="shared" ref="AT54:AT60" si="241">SUM(AU54,AZ54)</f>
        <v>13717.8</v>
      </c>
      <c r="AU54" s="77">
        <f t="shared" si="203"/>
        <v>0</v>
      </c>
      <c r="AV54" s="78"/>
      <c r="AW54" s="78"/>
      <c r="AX54" s="78"/>
      <c r="AY54" s="78"/>
      <c r="AZ54" s="77">
        <f t="shared" si="204"/>
        <v>13717.8</v>
      </c>
      <c r="BA54" s="78"/>
      <c r="BB54" s="78">
        <v>13717.8</v>
      </c>
      <c r="BC54" s="78"/>
      <c r="BD54" s="78"/>
      <c r="BE54" s="160"/>
    </row>
    <row r="55" spans="1:57" s="8" customFormat="1" ht="62.25" customHeight="1" outlineLevel="1" x14ac:dyDescent="0.25">
      <c r="A55" s="62"/>
      <c r="B55" s="69" t="s">
        <v>99</v>
      </c>
      <c r="C55" s="89" t="s">
        <v>97</v>
      </c>
      <c r="D55" s="159"/>
      <c r="E55" s="82" t="s">
        <v>168</v>
      </c>
      <c r="F55" s="143"/>
      <c r="G55" s="157"/>
      <c r="H55" s="29">
        <f>SUM(I55,N55,S55)</f>
        <v>27150.6</v>
      </c>
      <c r="I55" s="77">
        <f t="shared" si="194"/>
        <v>0</v>
      </c>
      <c r="J55" s="78"/>
      <c r="K55" s="78"/>
      <c r="L55" s="78"/>
      <c r="M55" s="78"/>
      <c r="N55" s="77">
        <f t="shared" si="195"/>
        <v>10933.7</v>
      </c>
      <c r="O55" s="78"/>
      <c r="P55" s="78">
        <v>10933.7</v>
      </c>
      <c r="Q55" s="78"/>
      <c r="R55" s="78"/>
      <c r="S55" s="77">
        <f t="shared" si="196"/>
        <v>16216.9</v>
      </c>
      <c r="T55" s="78"/>
      <c r="U55" s="78">
        <v>16216.9</v>
      </c>
      <c r="V55" s="78"/>
      <c r="W55" s="78"/>
      <c r="X55" s="29">
        <f t="shared" si="239"/>
        <v>0</v>
      </c>
      <c r="Y55" s="77">
        <f t="shared" si="197"/>
        <v>0</v>
      </c>
      <c r="Z55" s="78"/>
      <c r="AA55" s="78"/>
      <c r="AB55" s="78"/>
      <c r="AC55" s="78"/>
      <c r="AD55" s="77">
        <f t="shared" si="198"/>
        <v>0</v>
      </c>
      <c r="AE55" s="78"/>
      <c r="AF55" s="78"/>
      <c r="AG55" s="78"/>
      <c r="AH55" s="78"/>
      <c r="AI55" s="29">
        <f t="shared" si="240"/>
        <v>0</v>
      </c>
      <c r="AJ55" s="77">
        <f t="shared" si="200"/>
        <v>0</v>
      </c>
      <c r="AK55" s="78"/>
      <c r="AL55" s="78"/>
      <c r="AM55" s="78"/>
      <c r="AN55" s="78"/>
      <c r="AO55" s="77">
        <f t="shared" si="201"/>
        <v>0</v>
      </c>
      <c r="AP55" s="78"/>
      <c r="AQ55" s="78"/>
      <c r="AR55" s="78"/>
      <c r="AS55" s="78"/>
      <c r="AT55" s="29">
        <f t="shared" si="241"/>
        <v>0</v>
      </c>
      <c r="AU55" s="77">
        <f t="shared" si="203"/>
        <v>0</v>
      </c>
      <c r="AV55" s="78"/>
      <c r="AW55" s="78"/>
      <c r="AX55" s="78"/>
      <c r="AY55" s="78"/>
      <c r="AZ55" s="77">
        <f t="shared" si="204"/>
        <v>0</v>
      </c>
      <c r="BA55" s="78"/>
      <c r="BB55" s="78"/>
      <c r="BC55" s="78"/>
      <c r="BD55" s="78"/>
      <c r="BE55" s="160"/>
    </row>
    <row r="56" spans="1:57" s="8" customFormat="1" ht="63" customHeight="1" outlineLevel="1" x14ac:dyDescent="0.25">
      <c r="A56" s="105"/>
      <c r="B56" s="107" t="s">
        <v>169</v>
      </c>
      <c r="C56" s="74" t="s">
        <v>176</v>
      </c>
      <c r="D56" s="107"/>
      <c r="E56" s="107"/>
      <c r="F56" s="107"/>
      <c r="G56" s="109"/>
      <c r="H56" s="29">
        <f>I56+N56+S56</f>
        <v>58776.6</v>
      </c>
      <c r="I56" s="31">
        <f>SUM(J56:M56)</f>
        <v>3132.2</v>
      </c>
      <c r="J56" s="15">
        <f>SUM(J57:J58)</f>
        <v>0</v>
      </c>
      <c r="K56" s="15">
        <f t="shared" ref="K56:M56" si="242">SUM(K57:K58)</f>
        <v>3132.2</v>
      </c>
      <c r="L56" s="15">
        <f t="shared" si="242"/>
        <v>0</v>
      </c>
      <c r="M56" s="15">
        <f t="shared" si="242"/>
        <v>0</v>
      </c>
      <c r="N56" s="31">
        <f>SUM(O56:R56)</f>
        <v>55644.4</v>
      </c>
      <c r="O56" s="15">
        <f>SUM(O57:O58)</f>
        <v>0</v>
      </c>
      <c r="P56" s="15">
        <f t="shared" ref="P56:R56" si="243">SUM(P57:P58)</f>
        <v>55644.4</v>
      </c>
      <c r="Q56" s="15">
        <f t="shared" si="243"/>
        <v>0</v>
      </c>
      <c r="R56" s="15">
        <f t="shared" si="243"/>
        <v>0</v>
      </c>
      <c r="S56" s="31">
        <f>SUM(T56:W56)</f>
        <v>0</v>
      </c>
      <c r="T56" s="15">
        <f>SUM(T57:T58)</f>
        <v>0</v>
      </c>
      <c r="U56" s="15">
        <f t="shared" ref="U56" si="244">SUM(U57:U58)</f>
        <v>0</v>
      </c>
      <c r="V56" s="15">
        <f t="shared" ref="V56" si="245">SUM(V57:V58)</f>
        <v>0</v>
      </c>
      <c r="W56" s="15">
        <f t="shared" ref="W56" si="246">SUM(W57:W58)</f>
        <v>0</v>
      </c>
      <c r="X56" s="29">
        <f t="shared" si="239"/>
        <v>7273.5999999999995</v>
      </c>
      <c r="Y56" s="31">
        <f>SUM(Z56:AC56)</f>
        <v>3132.2</v>
      </c>
      <c r="Z56" s="15">
        <f>SUM(Z57:Z58)</f>
        <v>0</v>
      </c>
      <c r="AA56" s="15">
        <f t="shared" ref="AA56:AC56" si="247">SUM(AA57:AA58)</f>
        <v>3132.2</v>
      </c>
      <c r="AB56" s="15">
        <f t="shared" si="247"/>
        <v>0</v>
      </c>
      <c r="AC56" s="15">
        <f t="shared" si="247"/>
        <v>0</v>
      </c>
      <c r="AD56" s="31">
        <f>SUM(AE56:AH56)</f>
        <v>4141.3999999999996</v>
      </c>
      <c r="AE56" s="15">
        <f>SUM(AE57:AE58)</f>
        <v>0</v>
      </c>
      <c r="AF56" s="15">
        <f t="shared" ref="AF56" si="248">SUM(AF57:AF58)</f>
        <v>4141.3999999999996</v>
      </c>
      <c r="AG56" s="15">
        <f t="shared" ref="AG56" si="249">SUM(AG57:AG58)</f>
        <v>0</v>
      </c>
      <c r="AH56" s="15">
        <f t="shared" ref="AH56" si="250">SUM(AH57:AH58)</f>
        <v>0</v>
      </c>
      <c r="AI56" s="29">
        <f t="shared" si="240"/>
        <v>7273.5999999999995</v>
      </c>
      <c r="AJ56" s="31">
        <f>SUM(AK56:AN56)</f>
        <v>3132.2</v>
      </c>
      <c r="AK56" s="15">
        <f>SUM(AK57:AK58)</f>
        <v>0</v>
      </c>
      <c r="AL56" s="15">
        <f t="shared" ref="AL56" si="251">SUM(AL57:AL58)</f>
        <v>3132.2</v>
      </c>
      <c r="AM56" s="15">
        <f t="shared" ref="AM56" si="252">SUM(AM57:AM58)</f>
        <v>0</v>
      </c>
      <c r="AN56" s="15">
        <f t="shared" ref="AN56" si="253">SUM(AN57:AN58)</f>
        <v>0</v>
      </c>
      <c r="AO56" s="31">
        <f>SUM(AP56:AS56)</f>
        <v>4141.3999999999996</v>
      </c>
      <c r="AP56" s="15">
        <f>SUM(AP57:AP58)</f>
        <v>0</v>
      </c>
      <c r="AQ56" s="15">
        <f t="shared" ref="AQ56" si="254">SUM(AQ57:AQ58)</f>
        <v>4141.3999999999996</v>
      </c>
      <c r="AR56" s="15">
        <f t="shared" ref="AR56" si="255">SUM(AR57:AR58)</f>
        <v>0</v>
      </c>
      <c r="AS56" s="15">
        <f t="shared" ref="AS56" si="256">SUM(AS57:AS58)</f>
        <v>0</v>
      </c>
      <c r="AT56" s="29">
        <f t="shared" si="241"/>
        <v>7273.5999999999995</v>
      </c>
      <c r="AU56" s="31">
        <f>SUM(AV56:AY56)</f>
        <v>3132.2</v>
      </c>
      <c r="AV56" s="15">
        <f>SUM(AV57:AV58)</f>
        <v>0</v>
      </c>
      <c r="AW56" s="15">
        <f t="shared" ref="AW56" si="257">SUM(AW57:AW58)</f>
        <v>3132.2</v>
      </c>
      <c r="AX56" s="15">
        <f t="shared" ref="AX56" si="258">SUM(AX57:AX58)</f>
        <v>0</v>
      </c>
      <c r="AY56" s="15">
        <f t="shared" ref="AY56" si="259">SUM(AY57:AY58)</f>
        <v>0</v>
      </c>
      <c r="AZ56" s="31">
        <f>SUM(BA56:BD56)</f>
        <v>4141.3999999999996</v>
      </c>
      <c r="BA56" s="15">
        <f>SUM(BA57:BA58)</f>
        <v>0</v>
      </c>
      <c r="BB56" s="15">
        <f t="shared" ref="BB56" si="260">SUM(BB57:BB58)</f>
        <v>4141.3999999999996</v>
      </c>
      <c r="BC56" s="15">
        <f t="shared" ref="BC56" si="261">SUM(BC57:BC58)</f>
        <v>0</v>
      </c>
      <c r="BD56" s="15">
        <f t="shared" ref="BD56" si="262">SUM(BD57:BD58)</f>
        <v>0</v>
      </c>
      <c r="BE56" s="160"/>
    </row>
    <row r="57" spans="1:57" s="8" customFormat="1" ht="36" customHeight="1" outlineLevel="1" x14ac:dyDescent="0.25">
      <c r="A57" s="105"/>
      <c r="B57" s="124" t="s">
        <v>170</v>
      </c>
      <c r="C57" s="140" t="s">
        <v>175</v>
      </c>
      <c r="D57" s="107" t="s">
        <v>171</v>
      </c>
      <c r="E57" s="109" t="s">
        <v>172</v>
      </c>
      <c r="F57" s="142" t="s">
        <v>26</v>
      </c>
      <c r="G57" s="109" t="s">
        <v>173</v>
      </c>
      <c r="H57" s="29">
        <f>SUM(I57,N57,S57)</f>
        <v>58297.799999999996</v>
      </c>
      <c r="I57" s="77">
        <f t="shared" ref="I57" si="263">SUM(J57:M57)</f>
        <v>3106.7</v>
      </c>
      <c r="J57" s="78"/>
      <c r="K57" s="78">
        <v>3106.7</v>
      </c>
      <c r="L57" s="78"/>
      <c r="M57" s="78"/>
      <c r="N57" s="77">
        <f t="shared" ref="N57" si="264">SUM(O57:R57)</f>
        <v>55191.1</v>
      </c>
      <c r="O57" s="78"/>
      <c r="P57" s="78">
        <v>55191.1</v>
      </c>
      <c r="Q57" s="78"/>
      <c r="R57" s="78"/>
      <c r="S57" s="77">
        <f t="shared" ref="S57" si="265">SUM(T57:W57)</f>
        <v>0</v>
      </c>
      <c r="T57" s="78"/>
      <c r="U57" s="78"/>
      <c r="V57" s="78"/>
      <c r="W57" s="78"/>
      <c r="X57" s="29">
        <f t="shared" si="239"/>
        <v>7214.4</v>
      </c>
      <c r="Y57" s="77">
        <f t="shared" ref="Y57" si="266">SUM(Z57:AC57)</f>
        <v>3106.7</v>
      </c>
      <c r="Z57" s="78"/>
      <c r="AA57" s="78">
        <v>3106.7</v>
      </c>
      <c r="AB57" s="78"/>
      <c r="AC57" s="78"/>
      <c r="AD57" s="77">
        <f t="shared" ref="AD57" si="267">SUM(AE57:AH57)</f>
        <v>4107.7</v>
      </c>
      <c r="AE57" s="78"/>
      <c r="AF57" s="78">
        <v>4107.7</v>
      </c>
      <c r="AG57" s="78"/>
      <c r="AH57" s="78"/>
      <c r="AI57" s="29">
        <f t="shared" si="240"/>
        <v>7214.4</v>
      </c>
      <c r="AJ57" s="77">
        <f t="shared" ref="AJ57" si="268">SUM(AK57:AN57)</f>
        <v>3106.7</v>
      </c>
      <c r="AK57" s="78"/>
      <c r="AL57" s="78">
        <v>3106.7</v>
      </c>
      <c r="AM57" s="78"/>
      <c r="AN57" s="78"/>
      <c r="AO57" s="77">
        <f t="shared" ref="AO57" si="269">SUM(AP57:AS57)</f>
        <v>4107.7</v>
      </c>
      <c r="AP57" s="78"/>
      <c r="AQ57" s="78">
        <v>4107.7</v>
      </c>
      <c r="AR57" s="78"/>
      <c r="AS57" s="78"/>
      <c r="AT57" s="29">
        <f t="shared" si="241"/>
        <v>7214.4</v>
      </c>
      <c r="AU57" s="77">
        <f t="shared" ref="AU57" si="270">SUM(AV57:AY57)</f>
        <v>3106.7</v>
      </c>
      <c r="AV57" s="78"/>
      <c r="AW57" s="78">
        <v>3106.7</v>
      </c>
      <c r="AX57" s="78"/>
      <c r="AY57" s="78"/>
      <c r="AZ57" s="77">
        <f t="shared" ref="AZ57" si="271">SUM(BA57:BD57)</f>
        <v>4107.7</v>
      </c>
      <c r="BA57" s="78"/>
      <c r="BB57" s="78">
        <v>4107.7</v>
      </c>
      <c r="BC57" s="78"/>
      <c r="BD57" s="78"/>
      <c r="BE57" s="160"/>
    </row>
    <row r="58" spans="1:57" s="8" customFormat="1" ht="72.75" customHeight="1" outlineLevel="1" x14ac:dyDescent="0.25">
      <c r="A58" s="105"/>
      <c r="B58" s="126"/>
      <c r="C58" s="141"/>
      <c r="D58" s="109" t="s">
        <v>174</v>
      </c>
      <c r="E58" s="109" t="s">
        <v>177</v>
      </c>
      <c r="F58" s="143"/>
      <c r="G58" s="109" t="s">
        <v>178</v>
      </c>
      <c r="H58" s="29">
        <f>SUM(I58,N58,S58)</f>
        <v>478.8</v>
      </c>
      <c r="I58" s="77">
        <f t="shared" ref="I58" si="272">SUM(J58:M58)</f>
        <v>25.5</v>
      </c>
      <c r="J58" s="78"/>
      <c r="K58" s="78">
        <v>25.5</v>
      </c>
      <c r="L58" s="78"/>
      <c r="M58" s="78"/>
      <c r="N58" s="77">
        <f t="shared" ref="N58" si="273">SUM(O58:R58)</f>
        <v>453.3</v>
      </c>
      <c r="O58" s="78"/>
      <c r="P58" s="78">
        <v>453.3</v>
      </c>
      <c r="Q58" s="78"/>
      <c r="R58" s="78"/>
      <c r="S58" s="77">
        <f t="shared" ref="S58" si="274">SUM(T58:W58)</f>
        <v>0</v>
      </c>
      <c r="T58" s="78"/>
      <c r="U58" s="78"/>
      <c r="V58" s="78"/>
      <c r="W58" s="78"/>
      <c r="X58" s="29">
        <f t="shared" si="239"/>
        <v>59.2</v>
      </c>
      <c r="Y58" s="77">
        <f t="shared" ref="Y58" si="275">SUM(Z58:AC58)</f>
        <v>25.5</v>
      </c>
      <c r="Z58" s="78"/>
      <c r="AA58" s="78">
        <v>25.5</v>
      </c>
      <c r="AB58" s="78"/>
      <c r="AC58" s="78"/>
      <c r="AD58" s="77">
        <f t="shared" ref="AD58" si="276">SUM(AE58:AH58)</f>
        <v>33.700000000000003</v>
      </c>
      <c r="AE58" s="78"/>
      <c r="AF58" s="78">
        <v>33.700000000000003</v>
      </c>
      <c r="AG58" s="78"/>
      <c r="AH58" s="78"/>
      <c r="AI58" s="29">
        <f t="shared" si="240"/>
        <v>59.2</v>
      </c>
      <c r="AJ58" s="77">
        <f t="shared" ref="AJ58" si="277">SUM(AK58:AN58)</f>
        <v>25.5</v>
      </c>
      <c r="AK58" s="78"/>
      <c r="AL58" s="78">
        <v>25.5</v>
      </c>
      <c r="AM58" s="78"/>
      <c r="AN58" s="78"/>
      <c r="AO58" s="77">
        <f t="shared" ref="AO58" si="278">SUM(AP58:AS58)</f>
        <v>33.700000000000003</v>
      </c>
      <c r="AP58" s="78"/>
      <c r="AQ58" s="78">
        <v>33.700000000000003</v>
      </c>
      <c r="AR58" s="78"/>
      <c r="AS58" s="78"/>
      <c r="AT58" s="29">
        <f t="shared" si="241"/>
        <v>59.2</v>
      </c>
      <c r="AU58" s="77">
        <f t="shared" ref="AU58" si="279">SUM(AV58:AY58)</f>
        <v>25.5</v>
      </c>
      <c r="AV58" s="78"/>
      <c r="AW58" s="78">
        <v>25.5</v>
      </c>
      <c r="AX58" s="78"/>
      <c r="AY58" s="78"/>
      <c r="AZ58" s="77">
        <f t="shared" ref="AZ58" si="280">SUM(BA58:BD58)</f>
        <v>33.700000000000003</v>
      </c>
      <c r="BA58" s="78"/>
      <c r="BB58" s="78">
        <v>33.700000000000003</v>
      </c>
      <c r="BC58" s="78"/>
      <c r="BD58" s="78"/>
      <c r="BE58" s="160"/>
    </row>
    <row r="59" spans="1:57" s="8" customFormat="1" ht="29.25" customHeight="1" outlineLevel="1" x14ac:dyDescent="0.25">
      <c r="A59" s="62"/>
      <c r="B59" s="139" t="s">
        <v>14</v>
      </c>
      <c r="C59" s="139"/>
      <c r="D59" s="139"/>
      <c r="E59" s="139"/>
      <c r="F59" s="139"/>
      <c r="G59" s="149"/>
      <c r="H59" s="28">
        <f>SUM(I59,N59,S59)</f>
        <v>161175.59999999998</v>
      </c>
      <c r="I59" s="47">
        <f>SUM(J59:M59)</f>
        <v>3132.2</v>
      </c>
      <c r="J59" s="76">
        <f>SUM(J53,J56)</f>
        <v>0</v>
      </c>
      <c r="K59" s="76">
        <f t="shared" ref="K59:M59" si="281">SUM(K53,K56)</f>
        <v>3132.2</v>
      </c>
      <c r="L59" s="76">
        <f t="shared" si="281"/>
        <v>0</v>
      </c>
      <c r="M59" s="76">
        <f t="shared" si="281"/>
        <v>0</v>
      </c>
      <c r="N59" s="47">
        <f>SUM(O59:R59)</f>
        <v>80301.899999999994</v>
      </c>
      <c r="O59" s="76">
        <f>SUM(O53,O56)</f>
        <v>0</v>
      </c>
      <c r="P59" s="76">
        <f t="shared" ref="P59:R59" si="282">SUM(P53,P56)</f>
        <v>80301.899999999994</v>
      </c>
      <c r="Q59" s="76">
        <f t="shared" si="282"/>
        <v>0</v>
      </c>
      <c r="R59" s="76">
        <f t="shared" si="282"/>
        <v>0</v>
      </c>
      <c r="S59" s="47">
        <f t="shared" si="196"/>
        <v>77741.5</v>
      </c>
      <c r="T59" s="76">
        <f>SUM(T53,T56)</f>
        <v>0</v>
      </c>
      <c r="U59" s="76">
        <f t="shared" ref="U59:W59" si="283">SUM(U53,U56)</f>
        <v>77741.5</v>
      </c>
      <c r="V59" s="76">
        <f t="shared" si="283"/>
        <v>0</v>
      </c>
      <c r="W59" s="76">
        <f t="shared" si="283"/>
        <v>0</v>
      </c>
      <c r="X59" s="28">
        <f>SUM(Y59,AD59)</f>
        <v>20991.399999999998</v>
      </c>
      <c r="Y59" s="47">
        <f t="shared" si="197"/>
        <v>3132.2</v>
      </c>
      <c r="Z59" s="76">
        <f>SUM(Z53,Z56)</f>
        <v>0</v>
      </c>
      <c r="AA59" s="76">
        <f t="shared" ref="AA59:AC59" si="284">SUM(AA53,AA56)</f>
        <v>3132.2</v>
      </c>
      <c r="AB59" s="76">
        <f t="shared" si="284"/>
        <v>0</v>
      </c>
      <c r="AC59" s="76">
        <f t="shared" si="284"/>
        <v>0</v>
      </c>
      <c r="AD59" s="47">
        <f>SUM(AE59:AH59)</f>
        <v>17859.199999999997</v>
      </c>
      <c r="AE59" s="76">
        <f>SUM(AE53,AE56)</f>
        <v>0</v>
      </c>
      <c r="AF59" s="76">
        <f t="shared" ref="AF59:AH59" si="285">SUM(AF53,AF56)</f>
        <v>17859.199999999997</v>
      </c>
      <c r="AG59" s="76">
        <f t="shared" si="285"/>
        <v>0</v>
      </c>
      <c r="AH59" s="76">
        <f t="shared" si="285"/>
        <v>0</v>
      </c>
      <c r="AI59" s="28">
        <f t="shared" si="240"/>
        <v>7273.5999999999995</v>
      </c>
      <c r="AJ59" s="47">
        <f t="shared" si="200"/>
        <v>3132.2</v>
      </c>
      <c r="AK59" s="76">
        <f>SUM(AK53,AK56)</f>
        <v>0</v>
      </c>
      <c r="AL59" s="76">
        <f t="shared" ref="AL59:AN59" si="286">SUM(AL53,AL56)</f>
        <v>3132.2</v>
      </c>
      <c r="AM59" s="76">
        <f t="shared" si="286"/>
        <v>0</v>
      </c>
      <c r="AN59" s="76">
        <f t="shared" si="286"/>
        <v>0</v>
      </c>
      <c r="AO59" s="47">
        <f t="shared" si="201"/>
        <v>4141.3999999999996</v>
      </c>
      <c r="AP59" s="76">
        <f>SUM(AP53,AP56)</f>
        <v>0</v>
      </c>
      <c r="AQ59" s="76">
        <f t="shared" ref="AQ59:AS59" si="287">SUM(AQ53,AQ56)</f>
        <v>4141.3999999999996</v>
      </c>
      <c r="AR59" s="76">
        <f t="shared" si="287"/>
        <v>0</v>
      </c>
      <c r="AS59" s="76">
        <f t="shared" si="287"/>
        <v>0</v>
      </c>
      <c r="AT59" s="28">
        <f t="shared" si="241"/>
        <v>20991.399999999998</v>
      </c>
      <c r="AU59" s="47">
        <f t="shared" si="203"/>
        <v>3132.2</v>
      </c>
      <c r="AV59" s="76">
        <f>SUM(AV53,AV56)</f>
        <v>0</v>
      </c>
      <c r="AW59" s="76">
        <f t="shared" ref="AW59:AY59" si="288">SUM(AW53,AW56)</f>
        <v>3132.2</v>
      </c>
      <c r="AX59" s="76">
        <f t="shared" si="288"/>
        <v>0</v>
      </c>
      <c r="AY59" s="76">
        <f t="shared" si="288"/>
        <v>0</v>
      </c>
      <c r="AZ59" s="47">
        <f>SUM(BA59:BD59)</f>
        <v>17859.199999999997</v>
      </c>
      <c r="BA59" s="76">
        <f>SUM(BA53,BA56)</f>
        <v>0</v>
      </c>
      <c r="BB59" s="76">
        <f t="shared" ref="BB59:BD59" si="289">SUM(BB53,BB56)</f>
        <v>17859.199999999997</v>
      </c>
      <c r="BC59" s="76">
        <f t="shared" si="289"/>
        <v>0</v>
      </c>
      <c r="BD59" s="76">
        <f t="shared" si="289"/>
        <v>0</v>
      </c>
      <c r="BE59" s="160"/>
    </row>
    <row r="60" spans="1:57" s="8" customFormat="1" ht="29.25" customHeight="1" x14ac:dyDescent="0.25">
      <c r="A60" s="62"/>
      <c r="B60" s="61"/>
      <c r="C60" s="61"/>
      <c r="D60" s="61" t="s">
        <v>76</v>
      </c>
      <c r="E60" s="61"/>
      <c r="F60" s="61"/>
      <c r="G60" s="63"/>
      <c r="H60" s="28">
        <f>SUM(I60,N60,S60)</f>
        <v>200822.59999999998</v>
      </c>
      <c r="I60" s="47">
        <f t="shared" si="194"/>
        <v>3132.2</v>
      </c>
      <c r="J60" s="28">
        <f>SUM(J51,J59)</f>
        <v>0</v>
      </c>
      <c r="K60" s="28">
        <f>SUM(K51,K59)</f>
        <v>3132.2</v>
      </c>
      <c r="L60" s="28">
        <f>SUM(L51,L59)</f>
        <v>0</v>
      </c>
      <c r="M60" s="28">
        <f>SUM(M51,M59)</f>
        <v>0</v>
      </c>
      <c r="N60" s="47">
        <f t="shared" si="195"/>
        <v>106058.5</v>
      </c>
      <c r="O60" s="28">
        <f>SUM(O51,O59)</f>
        <v>0</v>
      </c>
      <c r="P60" s="28">
        <f>SUM(P51,P59)</f>
        <v>106058.5</v>
      </c>
      <c r="Q60" s="28">
        <f>SUM(Q51,Q59)</f>
        <v>0</v>
      </c>
      <c r="R60" s="28">
        <f>SUM(R51,R59)</f>
        <v>0</v>
      </c>
      <c r="S60" s="47">
        <f t="shared" si="196"/>
        <v>91631.9</v>
      </c>
      <c r="T60" s="28">
        <f>SUM(T51,T59)</f>
        <v>0</v>
      </c>
      <c r="U60" s="28">
        <f>SUM(U51,U59)</f>
        <v>91631.9</v>
      </c>
      <c r="V60" s="28">
        <f>SUM(V51,V59)</f>
        <v>0</v>
      </c>
      <c r="W60" s="28">
        <f>SUM(W51,W59)</f>
        <v>0</v>
      </c>
      <c r="X60" s="28">
        <f>SUM(Y60,AD60)</f>
        <v>23735.1</v>
      </c>
      <c r="Y60" s="47">
        <f t="shared" si="197"/>
        <v>3132.2</v>
      </c>
      <c r="Z60" s="28">
        <f>SUM(Z51,Z59)</f>
        <v>0</v>
      </c>
      <c r="AA60" s="28">
        <f>SUM(AA51,AA59)</f>
        <v>3132.2</v>
      </c>
      <c r="AB60" s="28">
        <f>SUM(AB51,AB59)</f>
        <v>0</v>
      </c>
      <c r="AC60" s="28">
        <f>SUM(AC51,AC59)</f>
        <v>0</v>
      </c>
      <c r="AD60" s="47">
        <f>SUM(AE60:AH60)</f>
        <v>20602.899999999998</v>
      </c>
      <c r="AE60" s="28">
        <f>SUM(AE51,AE59)</f>
        <v>0</v>
      </c>
      <c r="AF60" s="28">
        <f>SUM(AF51,AF59)</f>
        <v>20602.899999999998</v>
      </c>
      <c r="AG60" s="28">
        <f>SUM(AG51,AG59)</f>
        <v>0</v>
      </c>
      <c r="AH60" s="28">
        <f>SUM(AH51,AH59)</f>
        <v>0</v>
      </c>
      <c r="AI60" s="28">
        <f t="shared" si="240"/>
        <v>7273.5999999999995</v>
      </c>
      <c r="AJ60" s="47">
        <f t="shared" si="200"/>
        <v>3132.2</v>
      </c>
      <c r="AK60" s="28">
        <f>SUM(AK51,AK59)</f>
        <v>0</v>
      </c>
      <c r="AL60" s="28">
        <f>SUM(AL51,AL59)</f>
        <v>3132.2</v>
      </c>
      <c r="AM60" s="28">
        <f>SUM(AM51,AM59)</f>
        <v>0</v>
      </c>
      <c r="AN60" s="28">
        <f>SUM(AN51,AN59)</f>
        <v>0</v>
      </c>
      <c r="AO60" s="47">
        <f t="shared" si="201"/>
        <v>4141.3999999999996</v>
      </c>
      <c r="AP60" s="28">
        <f>SUM(AP51,AP59)</f>
        <v>0</v>
      </c>
      <c r="AQ60" s="28">
        <f>SUM(AQ51,AQ59)</f>
        <v>4141.3999999999996</v>
      </c>
      <c r="AR60" s="28">
        <f>SUM(AR51,AR59)</f>
        <v>0</v>
      </c>
      <c r="AS60" s="28">
        <f>SUM(AS51,AS59)</f>
        <v>0</v>
      </c>
      <c r="AT60" s="28">
        <f t="shared" si="241"/>
        <v>23735.1</v>
      </c>
      <c r="AU60" s="47">
        <f t="shared" si="203"/>
        <v>3132.2</v>
      </c>
      <c r="AV60" s="28">
        <f>SUM(AV51,AV59)</f>
        <v>0</v>
      </c>
      <c r="AW60" s="28">
        <f>SUM(AW51,AW59)</f>
        <v>3132.2</v>
      </c>
      <c r="AX60" s="28">
        <f>SUM(AX51,AX59)</f>
        <v>0</v>
      </c>
      <c r="AY60" s="28">
        <f>SUM(AY51,AY59)</f>
        <v>0</v>
      </c>
      <c r="AZ60" s="47">
        <f t="shared" si="204"/>
        <v>20602.899999999998</v>
      </c>
      <c r="BA60" s="28">
        <f>SUM(BA51,BA59)</f>
        <v>0</v>
      </c>
      <c r="BB60" s="28">
        <f>SUM(BB51,BB59)</f>
        <v>20602.899999999998</v>
      </c>
      <c r="BC60" s="28">
        <f>SUM(BC51,BC59)</f>
        <v>0</v>
      </c>
      <c r="BD60" s="28">
        <f>SUM(BD51,BD59)</f>
        <v>0</v>
      </c>
      <c r="BE60" s="160"/>
    </row>
    <row r="61" spans="1:57" s="8" customFormat="1" ht="29.25" customHeight="1" x14ac:dyDescent="0.25">
      <c r="A61" s="62"/>
      <c r="B61" s="123" t="s">
        <v>108</v>
      </c>
      <c r="C61" s="144" t="s">
        <v>105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  <c r="BE61" s="147"/>
    </row>
    <row r="62" spans="1:57" s="8" customFormat="1" ht="29.25" customHeight="1" outlineLevel="1" x14ac:dyDescent="0.25">
      <c r="A62" s="62"/>
      <c r="B62" s="91" t="s">
        <v>109</v>
      </c>
      <c r="C62" s="133" t="s">
        <v>106</v>
      </c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5"/>
      <c r="BE62" s="150"/>
    </row>
    <row r="63" spans="1:57" s="8" customFormat="1" ht="59.25" customHeight="1" outlineLevel="1" x14ac:dyDescent="0.25">
      <c r="A63" s="62"/>
      <c r="B63" s="65" t="s">
        <v>110</v>
      </c>
      <c r="C63" s="64" t="s">
        <v>107</v>
      </c>
      <c r="D63" s="65"/>
      <c r="E63" s="65"/>
      <c r="F63" s="65"/>
      <c r="G63" s="67"/>
      <c r="H63" s="29">
        <f>I63+N63+S63</f>
        <v>3964.9</v>
      </c>
      <c r="I63" s="31">
        <f>SUM(J63:M63)</f>
        <v>0</v>
      </c>
      <c r="J63" s="15">
        <f>SUM(J64)</f>
        <v>0</v>
      </c>
      <c r="K63" s="15">
        <f t="shared" ref="K63:M63" si="290">SUM(K64)</f>
        <v>0</v>
      </c>
      <c r="L63" s="15">
        <f t="shared" si="290"/>
        <v>0</v>
      </c>
      <c r="M63" s="15">
        <f t="shared" si="290"/>
        <v>0</v>
      </c>
      <c r="N63" s="31">
        <f>SUM(O63:R63)</f>
        <v>1189.5</v>
      </c>
      <c r="O63" s="15">
        <f>SUM(O64)</f>
        <v>0</v>
      </c>
      <c r="P63" s="15">
        <f t="shared" ref="P63" si="291">SUM(P64)</f>
        <v>1189.5</v>
      </c>
      <c r="Q63" s="15">
        <f t="shared" ref="Q63" si="292">SUM(Q64)</f>
        <v>0</v>
      </c>
      <c r="R63" s="15">
        <f t="shared" ref="R63" si="293">SUM(R64)</f>
        <v>0</v>
      </c>
      <c r="S63" s="31">
        <f>SUM(T63:W63)</f>
        <v>2775.4</v>
      </c>
      <c r="T63" s="15">
        <f>SUM(T64)</f>
        <v>0</v>
      </c>
      <c r="U63" s="15">
        <f t="shared" ref="U63" si="294">SUM(U64)</f>
        <v>2775.4</v>
      </c>
      <c r="V63" s="15">
        <f t="shared" ref="V63" si="295">SUM(V64)</f>
        <v>0</v>
      </c>
      <c r="W63" s="15">
        <f t="shared" ref="W63" si="296">SUM(W64)</f>
        <v>0</v>
      </c>
      <c r="X63" s="26">
        <f>Y63+AD63</f>
        <v>0</v>
      </c>
      <c r="Y63" s="31">
        <f>SUM(Z63:AC63)</f>
        <v>0</v>
      </c>
      <c r="Z63" s="15">
        <f>SUM(Z64)</f>
        <v>0</v>
      </c>
      <c r="AA63" s="15">
        <f t="shared" ref="AA63" si="297">SUM(AA64)</f>
        <v>0</v>
      </c>
      <c r="AB63" s="15">
        <f t="shared" ref="AB63" si="298">SUM(AB64)</f>
        <v>0</v>
      </c>
      <c r="AC63" s="15">
        <f t="shared" ref="AC63" si="299">SUM(AC64)</f>
        <v>0</v>
      </c>
      <c r="AD63" s="31">
        <f>SUM(AE63:AH63)</f>
        <v>0</v>
      </c>
      <c r="AE63" s="15">
        <f>SUM(AE64)</f>
        <v>0</v>
      </c>
      <c r="AF63" s="15">
        <f t="shared" ref="AF63" si="300">SUM(AF64)</f>
        <v>0</v>
      </c>
      <c r="AG63" s="15">
        <f t="shared" ref="AG63" si="301">SUM(AG64)</f>
        <v>0</v>
      </c>
      <c r="AH63" s="15">
        <f t="shared" ref="AH63" si="302">SUM(AH64)</f>
        <v>0</v>
      </c>
      <c r="AI63" s="26">
        <f>AJ63+AO63</f>
        <v>0</v>
      </c>
      <c r="AJ63" s="31">
        <f>SUM(AK63:AN63)</f>
        <v>0</v>
      </c>
      <c r="AK63" s="15">
        <f>SUM(AK64)</f>
        <v>0</v>
      </c>
      <c r="AL63" s="15">
        <f t="shared" ref="AL63" si="303">SUM(AL64)</f>
        <v>0</v>
      </c>
      <c r="AM63" s="15">
        <f t="shared" ref="AM63" si="304">SUM(AM64)</f>
        <v>0</v>
      </c>
      <c r="AN63" s="15">
        <f t="shared" ref="AN63" si="305">SUM(AN64)</f>
        <v>0</v>
      </c>
      <c r="AO63" s="31">
        <f>SUM(AP63:AS63)</f>
        <v>0</v>
      </c>
      <c r="AP63" s="15">
        <f>SUM(AP64)</f>
        <v>0</v>
      </c>
      <c r="AQ63" s="15">
        <f t="shared" ref="AQ63" si="306">SUM(AQ64)</f>
        <v>0</v>
      </c>
      <c r="AR63" s="15">
        <f t="shared" ref="AR63" si="307">SUM(AR64)</f>
        <v>0</v>
      </c>
      <c r="AS63" s="15">
        <f t="shared" ref="AS63" si="308">SUM(AS64)</f>
        <v>0</v>
      </c>
      <c r="AT63" s="26">
        <f>AU63+AZ63</f>
        <v>0</v>
      </c>
      <c r="AU63" s="31">
        <f>SUM(AV63:AY63)</f>
        <v>0</v>
      </c>
      <c r="AV63" s="15">
        <f>SUM(AV64)</f>
        <v>0</v>
      </c>
      <c r="AW63" s="15">
        <f t="shared" ref="AW63" si="309">SUM(AW64)</f>
        <v>0</v>
      </c>
      <c r="AX63" s="15">
        <f t="shared" ref="AX63" si="310">SUM(AX64)</f>
        <v>0</v>
      </c>
      <c r="AY63" s="15">
        <f t="shared" ref="AY63" si="311">SUM(AY64)</f>
        <v>0</v>
      </c>
      <c r="AZ63" s="31">
        <f>SUM(BA63:BD63)</f>
        <v>0</v>
      </c>
      <c r="BA63" s="15">
        <f>SUM(BA64)</f>
        <v>0</v>
      </c>
      <c r="BB63" s="15">
        <f t="shared" ref="BB63" si="312">SUM(BB64)</f>
        <v>0</v>
      </c>
      <c r="BC63" s="15">
        <f t="shared" ref="BC63" si="313">SUM(BC64)</f>
        <v>0</v>
      </c>
      <c r="BD63" s="15">
        <f t="shared" ref="BD63" si="314">SUM(BD64)</f>
        <v>0</v>
      </c>
      <c r="BE63" s="150"/>
    </row>
    <row r="64" spans="1:57" s="8" customFormat="1" ht="73.5" customHeight="1" outlineLevel="1" x14ac:dyDescent="0.25">
      <c r="A64" s="62"/>
      <c r="B64" s="65" t="s">
        <v>111</v>
      </c>
      <c r="C64" s="104" t="s">
        <v>112</v>
      </c>
      <c r="D64" s="67" t="s">
        <v>113</v>
      </c>
      <c r="E64" s="67" t="s">
        <v>114</v>
      </c>
      <c r="F64" s="67" t="s">
        <v>32</v>
      </c>
      <c r="G64" s="67" t="s">
        <v>115</v>
      </c>
      <c r="H64" s="29">
        <f t="shared" si="193"/>
        <v>3964.9</v>
      </c>
      <c r="I64" s="77">
        <f t="shared" si="194"/>
        <v>0</v>
      </c>
      <c r="J64" s="78"/>
      <c r="K64" s="78"/>
      <c r="L64" s="78"/>
      <c r="M64" s="78"/>
      <c r="N64" s="77">
        <f t="shared" si="195"/>
        <v>1189.5</v>
      </c>
      <c r="O64" s="78"/>
      <c r="P64" s="78">
        <v>1189.5</v>
      </c>
      <c r="Q64" s="78"/>
      <c r="R64" s="78"/>
      <c r="S64" s="77">
        <f t="shared" si="196"/>
        <v>2775.4</v>
      </c>
      <c r="T64" s="78"/>
      <c r="U64" s="78">
        <v>2775.4</v>
      </c>
      <c r="V64" s="78"/>
      <c r="W64" s="78"/>
      <c r="X64" s="29">
        <f t="shared" ref="X64:X75" si="315">SUM(Y64,AD64,AI64)</f>
        <v>0</v>
      </c>
      <c r="Y64" s="77">
        <f t="shared" si="197"/>
        <v>0</v>
      </c>
      <c r="Z64" s="78"/>
      <c r="AA64" s="78"/>
      <c r="AB64" s="78"/>
      <c r="AC64" s="78"/>
      <c r="AD64" s="77">
        <f t="shared" si="198"/>
        <v>0</v>
      </c>
      <c r="AE64" s="78"/>
      <c r="AF64" s="78"/>
      <c r="AG64" s="78"/>
      <c r="AH64" s="78"/>
      <c r="AI64" s="29">
        <f t="shared" si="199"/>
        <v>0</v>
      </c>
      <c r="AJ64" s="77">
        <f t="shared" si="200"/>
        <v>0</v>
      </c>
      <c r="AK64" s="78"/>
      <c r="AL64" s="78"/>
      <c r="AM64" s="78"/>
      <c r="AN64" s="78"/>
      <c r="AO64" s="77">
        <f t="shared" si="201"/>
        <v>0</v>
      </c>
      <c r="AP64" s="78"/>
      <c r="AQ64" s="78"/>
      <c r="AR64" s="78"/>
      <c r="AS64" s="78"/>
      <c r="AT64" s="29">
        <f t="shared" si="202"/>
        <v>0</v>
      </c>
      <c r="AU64" s="77">
        <f t="shared" si="203"/>
        <v>0</v>
      </c>
      <c r="AV64" s="78"/>
      <c r="AW64" s="78"/>
      <c r="AX64" s="78"/>
      <c r="AY64" s="78"/>
      <c r="AZ64" s="77">
        <f t="shared" si="204"/>
        <v>0</v>
      </c>
      <c r="BA64" s="78"/>
      <c r="BB64" s="78"/>
      <c r="BC64" s="78"/>
      <c r="BD64" s="78"/>
      <c r="BE64" s="150"/>
    </row>
    <row r="65" spans="1:57" s="8" customFormat="1" ht="29.25" customHeight="1" outlineLevel="1" x14ac:dyDescent="0.25">
      <c r="A65" s="62"/>
      <c r="B65" s="139" t="s">
        <v>14</v>
      </c>
      <c r="C65" s="139"/>
      <c r="D65" s="139"/>
      <c r="E65" s="139"/>
      <c r="F65" s="139"/>
      <c r="G65" s="149"/>
      <c r="H65" s="28">
        <f t="shared" si="193"/>
        <v>3964.9</v>
      </c>
      <c r="I65" s="47">
        <f t="shared" si="194"/>
        <v>0</v>
      </c>
      <c r="J65" s="76">
        <f>SUM(J63)</f>
        <v>0</v>
      </c>
      <c r="K65" s="76">
        <f t="shared" ref="K65:M65" si="316">SUM(K63)</f>
        <v>0</v>
      </c>
      <c r="L65" s="76">
        <f t="shared" si="316"/>
        <v>0</v>
      </c>
      <c r="M65" s="76">
        <f t="shared" si="316"/>
        <v>0</v>
      </c>
      <c r="N65" s="47">
        <f t="shared" si="195"/>
        <v>1189.5</v>
      </c>
      <c r="O65" s="76">
        <f>SUM(O63)</f>
        <v>0</v>
      </c>
      <c r="P65" s="76">
        <f t="shared" ref="P65:R65" si="317">SUM(P63)</f>
        <v>1189.5</v>
      </c>
      <c r="Q65" s="76">
        <f t="shared" si="317"/>
        <v>0</v>
      </c>
      <c r="R65" s="76">
        <f t="shared" si="317"/>
        <v>0</v>
      </c>
      <c r="S65" s="47">
        <f t="shared" si="196"/>
        <v>2775.4</v>
      </c>
      <c r="T65" s="76">
        <f>SUM(T63)</f>
        <v>0</v>
      </c>
      <c r="U65" s="76">
        <f t="shared" ref="U65:W65" si="318">SUM(U63)</f>
        <v>2775.4</v>
      </c>
      <c r="V65" s="76">
        <f t="shared" si="318"/>
        <v>0</v>
      </c>
      <c r="W65" s="76">
        <f t="shared" si="318"/>
        <v>0</v>
      </c>
      <c r="X65" s="28">
        <f t="shared" si="315"/>
        <v>0</v>
      </c>
      <c r="Y65" s="47">
        <f t="shared" si="197"/>
        <v>0</v>
      </c>
      <c r="Z65" s="76">
        <f>SUM(Z63)</f>
        <v>0</v>
      </c>
      <c r="AA65" s="76">
        <f t="shared" ref="AA65:AC65" si="319">SUM(AA63)</f>
        <v>0</v>
      </c>
      <c r="AB65" s="76">
        <f t="shared" si="319"/>
        <v>0</v>
      </c>
      <c r="AC65" s="76">
        <f t="shared" si="319"/>
        <v>0</v>
      </c>
      <c r="AD65" s="47">
        <f t="shared" si="198"/>
        <v>0</v>
      </c>
      <c r="AE65" s="76">
        <f>SUM(AE63)</f>
        <v>0</v>
      </c>
      <c r="AF65" s="76">
        <f t="shared" ref="AF65:AH65" si="320">SUM(AF63)</f>
        <v>0</v>
      </c>
      <c r="AG65" s="76">
        <f t="shared" si="320"/>
        <v>0</v>
      </c>
      <c r="AH65" s="76">
        <f t="shared" si="320"/>
        <v>0</v>
      </c>
      <c r="AI65" s="28">
        <f t="shared" si="199"/>
        <v>0</v>
      </c>
      <c r="AJ65" s="47">
        <f t="shared" si="200"/>
        <v>0</v>
      </c>
      <c r="AK65" s="76">
        <f>SUM(AK63)</f>
        <v>0</v>
      </c>
      <c r="AL65" s="76">
        <f t="shared" ref="AL65:AN65" si="321">SUM(AL63)</f>
        <v>0</v>
      </c>
      <c r="AM65" s="76">
        <f t="shared" si="321"/>
        <v>0</v>
      </c>
      <c r="AN65" s="76">
        <f t="shared" si="321"/>
        <v>0</v>
      </c>
      <c r="AO65" s="47">
        <f t="shared" si="201"/>
        <v>0</v>
      </c>
      <c r="AP65" s="76">
        <f>SUM(AP63)</f>
        <v>0</v>
      </c>
      <c r="AQ65" s="76">
        <f t="shared" ref="AQ65:AS65" si="322">SUM(AQ63)</f>
        <v>0</v>
      </c>
      <c r="AR65" s="76">
        <f t="shared" si="322"/>
        <v>0</v>
      </c>
      <c r="AS65" s="76">
        <f t="shared" si="322"/>
        <v>0</v>
      </c>
      <c r="AT65" s="28">
        <f t="shared" si="202"/>
        <v>0</v>
      </c>
      <c r="AU65" s="47">
        <f t="shared" si="203"/>
        <v>0</v>
      </c>
      <c r="AV65" s="76">
        <f>SUM(AV63)</f>
        <v>0</v>
      </c>
      <c r="AW65" s="76">
        <f t="shared" ref="AW65:AY65" si="323">SUM(AW63)</f>
        <v>0</v>
      </c>
      <c r="AX65" s="76">
        <f t="shared" si="323"/>
        <v>0</v>
      </c>
      <c r="AY65" s="76">
        <f t="shared" si="323"/>
        <v>0</v>
      </c>
      <c r="AZ65" s="47">
        <f t="shared" si="204"/>
        <v>0</v>
      </c>
      <c r="BA65" s="76">
        <f>SUM(BA63)</f>
        <v>0</v>
      </c>
      <c r="BB65" s="76">
        <f t="shared" ref="BB65:BD65" si="324">SUM(BB63)</f>
        <v>0</v>
      </c>
      <c r="BC65" s="76">
        <f t="shared" si="324"/>
        <v>0</v>
      </c>
      <c r="BD65" s="76">
        <f t="shared" si="324"/>
        <v>0</v>
      </c>
      <c r="BE65" s="150"/>
    </row>
    <row r="66" spans="1:57" s="8" customFormat="1" ht="29.25" customHeight="1" x14ac:dyDescent="0.25">
      <c r="A66" s="62"/>
      <c r="B66" s="61"/>
      <c r="C66" s="61"/>
      <c r="D66" s="61" t="s">
        <v>76</v>
      </c>
      <c r="E66" s="61"/>
      <c r="F66" s="61"/>
      <c r="G66" s="63"/>
      <c r="H66" s="28">
        <f t="shared" si="193"/>
        <v>3964.9</v>
      </c>
      <c r="I66" s="47">
        <f t="shared" si="194"/>
        <v>0</v>
      </c>
      <c r="J66" s="28">
        <f>SUM(J65)</f>
        <v>0</v>
      </c>
      <c r="K66" s="28">
        <f t="shared" ref="K66:M66" si="325">SUM(K65)</f>
        <v>0</v>
      </c>
      <c r="L66" s="28">
        <f t="shared" si="325"/>
        <v>0</v>
      </c>
      <c r="M66" s="28">
        <f t="shared" si="325"/>
        <v>0</v>
      </c>
      <c r="N66" s="47">
        <f t="shared" si="195"/>
        <v>1189.5</v>
      </c>
      <c r="O66" s="28">
        <f>SUM(O65)</f>
        <v>0</v>
      </c>
      <c r="P66" s="28">
        <f t="shared" ref="P66" si="326">SUM(P65)</f>
        <v>1189.5</v>
      </c>
      <c r="Q66" s="28">
        <f t="shared" ref="Q66" si="327">SUM(Q65)</f>
        <v>0</v>
      </c>
      <c r="R66" s="28">
        <f t="shared" ref="R66" si="328">SUM(R65)</f>
        <v>0</v>
      </c>
      <c r="S66" s="47">
        <f t="shared" si="196"/>
        <v>2775.4</v>
      </c>
      <c r="T66" s="28">
        <f>SUM(T65)</f>
        <v>0</v>
      </c>
      <c r="U66" s="28">
        <f t="shared" ref="U66" si="329">SUM(U65)</f>
        <v>2775.4</v>
      </c>
      <c r="V66" s="28">
        <f t="shared" ref="V66" si="330">SUM(V65)</f>
        <v>0</v>
      </c>
      <c r="W66" s="28">
        <f t="shared" ref="W66" si="331">SUM(W65)</f>
        <v>0</v>
      </c>
      <c r="X66" s="28">
        <f t="shared" si="315"/>
        <v>0</v>
      </c>
      <c r="Y66" s="47">
        <f t="shared" si="197"/>
        <v>0</v>
      </c>
      <c r="Z66" s="28">
        <f>SUM(Z65)</f>
        <v>0</v>
      </c>
      <c r="AA66" s="28">
        <f t="shared" ref="AA66" si="332">SUM(AA65)</f>
        <v>0</v>
      </c>
      <c r="AB66" s="28">
        <f t="shared" ref="AB66" si="333">SUM(AB65)</f>
        <v>0</v>
      </c>
      <c r="AC66" s="28">
        <f t="shared" ref="AC66" si="334">SUM(AC65)</f>
        <v>0</v>
      </c>
      <c r="AD66" s="47">
        <f t="shared" si="198"/>
        <v>0</v>
      </c>
      <c r="AE66" s="28">
        <f>SUM(AE65)</f>
        <v>0</v>
      </c>
      <c r="AF66" s="28">
        <f t="shared" ref="AF66" si="335">SUM(AF65)</f>
        <v>0</v>
      </c>
      <c r="AG66" s="28">
        <f t="shared" ref="AG66" si="336">SUM(AG65)</f>
        <v>0</v>
      </c>
      <c r="AH66" s="28">
        <f t="shared" ref="AH66" si="337">SUM(AH65)</f>
        <v>0</v>
      </c>
      <c r="AI66" s="28">
        <f t="shared" si="199"/>
        <v>0</v>
      </c>
      <c r="AJ66" s="47">
        <f t="shared" si="200"/>
        <v>0</v>
      </c>
      <c r="AK66" s="28">
        <f>SUM(AK65)</f>
        <v>0</v>
      </c>
      <c r="AL66" s="28">
        <f t="shared" ref="AL66" si="338">SUM(AL65)</f>
        <v>0</v>
      </c>
      <c r="AM66" s="28">
        <f t="shared" ref="AM66" si="339">SUM(AM65)</f>
        <v>0</v>
      </c>
      <c r="AN66" s="28">
        <f t="shared" ref="AN66" si="340">SUM(AN65)</f>
        <v>0</v>
      </c>
      <c r="AO66" s="47">
        <f t="shared" si="201"/>
        <v>0</v>
      </c>
      <c r="AP66" s="28">
        <f>SUM(AP65)</f>
        <v>0</v>
      </c>
      <c r="AQ66" s="28">
        <f t="shared" ref="AQ66" si="341">SUM(AQ65)</f>
        <v>0</v>
      </c>
      <c r="AR66" s="28">
        <f t="shared" ref="AR66" si="342">SUM(AR65)</f>
        <v>0</v>
      </c>
      <c r="AS66" s="28">
        <f t="shared" ref="AS66" si="343">SUM(AS65)</f>
        <v>0</v>
      </c>
      <c r="AT66" s="28">
        <f t="shared" si="202"/>
        <v>0</v>
      </c>
      <c r="AU66" s="47">
        <f t="shared" si="203"/>
        <v>0</v>
      </c>
      <c r="AV66" s="28">
        <f>SUM(AV65)</f>
        <v>0</v>
      </c>
      <c r="AW66" s="28">
        <f t="shared" ref="AW66" si="344">SUM(AW65)</f>
        <v>0</v>
      </c>
      <c r="AX66" s="28">
        <f t="shared" ref="AX66" si="345">SUM(AX65)</f>
        <v>0</v>
      </c>
      <c r="AY66" s="28">
        <f t="shared" ref="AY66" si="346">SUM(AY65)</f>
        <v>0</v>
      </c>
      <c r="AZ66" s="47">
        <f t="shared" si="204"/>
        <v>0</v>
      </c>
      <c r="BA66" s="28">
        <f>SUM(BA65)</f>
        <v>0</v>
      </c>
      <c r="BB66" s="28">
        <f t="shared" ref="BB66" si="347">SUM(BB65)</f>
        <v>0</v>
      </c>
      <c r="BC66" s="28">
        <f t="shared" ref="BC66" si="348">SUM(BC65)</f>
        <v>0</v>
      </c>
      <c r="BD66" s="28">
        <f t="shared" ref="BD66" si="349">SUM(BD65)</f>
        <v>0</v>
      </c>
      <c r="BE66" s="150"/>
    </row>
    <row r="67" spans="1:57" s="8" customFormat="1" ht="29.25" customHeight="1" x14ac:dyDescent="0.25">
      <c r="A67" s="62"/>
      <c r="B67" s="113" t="s">
        <v>116</v>
      </c>
      <c r="C67" s="144" t="s">
        <v>118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6"/>
      <c r="BE67" s="160" t="s">
        <v>131</v>
      </c>
    </row>
    <row r="68" spans="1:57" s="8" customFormat="1" ht="29.25" customHeight="1" outlineLevel="1" x14ac:dyDescent="0.25">
      <c r="A68" s="62"/>
      <c r="B68" s="91" t="s">
        <v>117</v>
      </c>
      <c r="C68" s="133" t="s">
        <v>101</v>
      </c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5"/>
      <c r="BE68" s="160"/>
    </row>
    <row r="69" spans="1:57" s="8" customFormat="1" ht="55.5" customHeight="1" outlineLevel="1" x14ac:dyDescent="0.25">
      <c r="A69" s="62"/>
      <c r="B69" s="70" t="s">
        <v>119</v>
      </c>
      <c r="C69" s="74" t="s">
        <v>158</v>
      </c>
      <c r="D69" s="70"/>
      <c r="E69" s="70"/>
      <c r="F69" s="70"/>
      <c r="G69" s="71"/>
      <c r="H69" s="29">
        <f>SUM(I69,N69,S69)</f>
        <v>3134.8999999999996</v>
      </c>
      <c r="I69" s="77">
        <f t="shared" si="194"/>
        <v>0</v>
      </c>
      <c r="J69" s="78">
        <f>SUM(J70)</f>
        <v>0</v>
      </c>
      <c r="K69" s="78">
        <f t="shared" ref="K69:M69" si="350">SUM(K70)</f>
        <v>0</v>
      </c>
      <c r="L69" s="78">
        <f t="shared" si="350"/>
        <v>0</v>
      </c>
      <c r="M69" s="78">
        <f t="shared" si="350"/>
        <v>0</v>
      </c>
      <c r="N69" s="77">
        <f t="shared" si="195"/>
        <v>1401.3</v>
      </c>
      <c r="O69" s="78">
        <f>SUM(O70)</f>
        <v>0</v>
      </c>
      <c r="P69" s="78">
        <f t="shared" ref="P69" si="351">SUM(P70)</f>
        <v>1401.3</v>
      </c>
      <c r="Q69" s="78">
        <f t="shared" ref="Q69" si="352">SUM(Q70)</f>
        <v>0</v>
      </c>
      <c r="R69" s="78">
        <f t="shared" ref="R69" si="353">SUM(R70)</f>
        <v>0</v>
      </c>
      <c r="S69" s="77">
        <f t="shared" si="196"/>
        <v>1733.6</v>
      </c>
      <c r="T69" s="78">
        <f>SUM(T70)</f>
        <v>0</v>
      </c>
      <c r="U69" s="78">
        <f t="shared" ref="U69" si="354">SUM(U70)</f>
        <v>1733.6</v>
      </c>
      <c r="V69" s="78">
        <f t="shared" ref="V69" si="355">SUM(V70)</f>
        <v>0</v>
      </c>
      <c r="W69" s="78">
        <f t="shared" ref="W69" si="356">SUM(W70)</f>
        <v>0</v>
      </c>
      <c r="X69" s="29">
        <f t="shared" si="315"/>
        <v>0</v>
      </c>
      <c r="Y69" s="77">
        <f t="shared" si="197"/>
        <v>0</v>
      </c>
      <c r="Z69" s="78">
        <f>SUM(Z70)</f>
        <v>0</v>
      </c>
      <c r="AA69" s="78">
        <f t="shared" ref="AA69" si="357">SUM(AA70)</f>
        <v>0</v>
      </c>
      <c r="AB69" s="78">
        <f t="shared" ref="AB69" si="358">SUM(AB70)</f>
        <v>0</v>
      </c>
      <c r="AC69" s="78">
        <f t="shared" ref="AC69" si="359">SUM(AC70)</f>
        <v>0</v>
      </c>
      <c r="AD69" s="77">
        <f t="shared" si="198"/>
        <v>0</v>
      </c>
      <c r="AE69" s="78">
        <f>SUM(AE70)</f>
        <v>0</v>
      </c>
      <c r="AF69" s="78">
        <f t="shared" ref="AF69" si="360">SUM(AF70)</f>
        <v>0</v>
      </c>
      <c r="AG69" s="78">
        <f t="shared" ref="AG69" si="361">SUM(AG70)</f>
        <v>0</v>
      </c>
      <c r="AH69" s="78">
        <f t="shared" ref="AH69" si="362">SUM(AH70)</f>
        <v>0</v>
      </c>
      <c r="AI69" s="29">
        <f t="shared" si="199"/>
        <v>0</v>
      </c>
      <c r="AJ69" s="77">
        <f t="shared" si="200"/>
        <v>0</v>
      </c>
      <c r="AK69" s="78">
        <f>SUM(AK70)</f>
        <v>0</v>
      </c>
      <c r="AL69" s="78">
        <f t="shared" ref="AL69" si="363">SUM(AL70)</f>
        <v>0</v>
      </c>
      <c r="AM69" s="78">
        <f t="shared" ref="AM69" si="364">SUM(AM70)</f>
        <v>0</v>
      </c>
      <c r="AN69" s="78">
        <f t="shared" ref="AN69" si="365">SUM(AN70)</f>
        <v>0</v>
      </c>
      <c r="AO69" s="77">
        <f t="shared" si="201"/>
        <v>0</v>
      </c>
      <c r="AP69" s="78">
        <f>SUM(AP70)</f>
        <v>0</v>
      </c>
      <c r="AQ69" s="78">
        <f t="shared" ref="AQ69" si="366">SUM(AQ70)</f>
        <v>0</v>
      </c>
      <c r="AR69" s="78">
        <f t="shared" ref="AR69" si="367">SUM(AR70)</f>
        <v>0</v>
      </c>
      <c r="AS69" s="78">
        <f t="shared" ref="AS69" si="368">SUM(AS70)</f>
        <v>0</v>
      </c>
      <c r="AT69" s="29">
        <f t="shared" si="202"/>
        <v>0</v>
      </c>
      <c r="AU69" s="77">
        <f t="shared" si="203"/>
        <v>0</v>
      </c>
      <c r="AV69" s="78">
        <f>SUM(AV70)</f>
        <v>0</v>
      </c>
      <c r="AW69" s="78">
        <f t="shared" ref="AW69" si="369">SUM(AW70)</f>
        <v>0</v>
      </c>
      <c r="AX69" s="78">
        <f t="shared" ref="AX69" si="370">SUM(AX70)</f>
        <v>0</v>
      </c>
      <c r="AY69" s="78">
        <f t="shared" ref="AY69" si="371">SUM(AY70)</f>
        <v>0</v>
      </c>
      <c r="AZ69" s="77">
        <f t="shared" si="204"/>
        <v>0</v>
      </c>
      <c r="BA69" s="78">
        <f>SUM(BA70)</f>
        <v>0</v>
      </c>
      <c r="BB69" s="78">
        <f t="shared" ref="BB69" si="372">SUM(BB70)</f>
        <v>0</v>
      </c>
      <c r="BC69" s="78">
        <f t="shared" ref="BC69" si="373">SUM(BC70)</f>
        <v>0</v>
      </c>
      <c r="BD69" s="78">
        <f t="shared" ref="BD69" si="374">SUM(BD70)</f>
        <v>0</v>
      </c>
      <c r="BE69" s="160"/>
    </row>
    <row r="70" spans="1:57" s="8" customFormat="1" ht="111" customHeight="1" outlineLevel="1" x14ac:dyDescent="0.25">
      <c r="A70" s="62"/>
      <c r="B70" s="70" t="s">
        <v>120</v>
      </c>
      <c r="C70" s="104" t="s">
        <v>121</v>
      </c>
      <c r="D70" s="71" t="s">
        <v>126</v>
      </c>
      <c r="E70" s="97" t="s">
        <v>129</v>
      </c>
      <c r="F70" s="98" t="s">
        <v>32</v>
      </c>
      <c r="G70" s="71" t="s">
        <v>127</v>
      </c>
      <c r="H70" s="29">
        <f t="shared" si="193"/>
        <v>3134.8999999999996</v>
      </c>
      <c r="I70" s="77">
        <f t="shared" si="194"/>
        <v>0</v>
      </c>
      <c r="J70" s="78"/>
      <c r="K70" s="78"/>
      <c r="L70" s="78"/>
      <c r="M70" s="78"/>
      <c r="N70" s="77">
        <f t="shared" si="195"/>
        <v>1401.3</v>
      </c>
      <c r="O70" s="78"/>
      <c r="P70" s="78">
        <v>1401.3</v>
      </c>
      <c r="Q70" s="78"/>
      <c r="R70" s="78"/>
      <c r="S70" s="77">
        <f t="shared" si="196"/>
        <v>1733.6</v>
      </c>
      <c r="T70" s="78"/>
      <c r="U70" s="78">
        <v>1733.6</v>
      </c>
      <c r="V70" s="78"/>
      <c r="W70" s="78"/>
      <c r="X70" s="29">
        <f t="shared" si="315"/>
        <v>0</v>
      </c>
      <c r="Y70" s="77">
        <f t="shared" si="197"/>
        <v>0</v>
      </c>
      <c r="Z70" s="78"/>
      <c r="AA70" s="78"/>
      <c r="AB70" s="78"/>
      <c r="AC70" s="78"/>
      <c r="AD70" s="77">
        <f t="shared" si="198"/>
        <v>0</v>
      </c>
      <c r="AE70" s="78"/>
      <c r="AF70" s="78"/>
      <c r="AG70" s="78"/>
      <c r="AH70" s="78"/>
      <c r="AI70" s="29">
        <f t="shared" si="199"/>
        <v>0</v>
      </c>
      <c r="AJ70" s="77">
        <f t="shared" si="200"/>
        <v>0</v>
      </c>
      <c r="AK70" s="78"/>
      <c r="AL70" s="78"/>
      <c r="AM70" s="78"/>
      <c r="AN70" s="78"/>
      <c r="AO70" s="77">
        <f t="shared" si="201"/>
        <v>0</v>
      </c>
      <c r="AP70" s="78"/>
      <c r="AQ70" s="78"/>
      <c r="AR70" s="78"/>
      <c r="AS70" s="78"/>
      <c r="AT70" s="29">
        <f t="shared" si="202"/>
        <v>0</v>
      </c>
      <c r="AU70" s="77">
        <f t="shared" si="203"/>
        <v>0</v>
      </c>
      <c r="AV70" s="78"/>
      <c r="AW70" s="78"/>
      <c r="AX70" s="78"/>
      <c r="AY70" s="78"/>
      <c r="AZ70" s="77">
        <f t="shared" si="204"/>
        <v>0</v>
      </c>
      <c r="BA70" s="78"/>
      <c r="BB70" s="78"/>
      <c r="BC70" s="78"/>
      <c r="BD70" s="78"/>
      <c r="BE70" s="160"/>
    </row>
    <row r="71" spans="1:57" s="8" customFormat="1" ht="55.5" customHeight="1" outlineLevel="1" x14ac:dyDescent="0.25">
      <c r="A71" s="62"/>
      <c r="B71" s="70" t="s">
        <v>124</v>
      </c>
      <c r="C71" s="74" t="s">
        <v>122</v>
      </c>
      <c r="D71" s="70"/>
      <c r="E71" s="99"/>
      <c r="F71" s="99"/>
      <c r="G71" s="71"/>
      <c r="H71" s="29">
        <f t="shared" si="193"/>
        <v>1399.4</v>
      </c>
      <c r="I71" s="77">
        <f t="shared" si="194"/>
        <v>0</v>
      </c>
      <c r="J71" s="78">
        <f>SUM(J72,J73)</f>
        <v>0</v>
      </c>
      <c r="K71" s="78">
        <f t="shared" ref="K71:M71" si="375">SUM(K72,K73)</f>
        <v>0</v>
      </c>
      <c r="L71" s="78">
        <f t="shared" si="375"/>
        <v>0</v>
      </c>
      <c r="M71" s="78">
        <f t="shared" si="375"/>
        <v>0</v>
      </c>
      <c r="N71" s="77">
        <f t="shared" si="195"/>
        <v>741.1</v>
      </c>
      <c r="O71" s="78">
        <f>SUM(O72,O73)</f>
        <v>0</v>
      </c>
      <c r="P71" s="78">
        <f t="shared" ref="P71" si="376">SUM(P72,P73)</f>
        <v>741.1</v>
      </c>
      <c r="Q71" s="78">
        <f t="shared" ref="Q71" si="377">SUM(Q72,Q73)</f>
        <v>0</v>
      </c>
      <c r="R71" s="78">
        <f t="shared" ref="R71" si="378">SUM(R72,R73)</f>
        <v>0</v>
      </c>
      <c r="S71" s="77">
        <f t="shared" si="196"/>
        <v>658.3</v>
      </c>
      <c r="T71" s="78">
        <f>SUM(T72,T73)</f>
        <v>0</v>
      </c>
      <c r="U71" s="78">
        <f t="shared" ref="U71" si="379">SUM(U72,U73)</f>
        <v>658.3</v>
      </c>
      <c r="V71" s="78">
        <f t="shared" ref="V71" si="380">SUM(V72,V73)</f>
        <v>0</v>
      </c>
      <c r="W71" s="78">
        <f t="shared" ref="W71" si="381">SUM(W72,W73)</f>
        <v>0</v>
      </c>
      <c r="X71" s="29">
        <f t="shared" si="315"/>
        <v>316.20000000000005</v>
      </c>
      <c r="Y71" s="77">
        <f t="shared" si="197"/>
        <v>0</v>
      </c>
      <c r="Z71" s="78">
        <f>SUM(Z72,Z73)</f>
        <v>0</v>
      </c>
      <c r="AA71" s="78">
        <f t="shared" ref="AA71:AC71" si="382">SUM(AA72,AA73)</f>
        <v>0</v>
      </c>
      <c r="AB71" s="78">
        <f t="shared" si="382"/>
        <v>0</v>
      </c>
      <c r="AC71" s="78">
        <f t="shared" si="382"/>
        <v>0</v>
      </c>
      <c r="AD71" s="77">
        <f t="shared" si="198"/>
        <v>105.4</v>
      </c>
      <c r="AE71" s="78">
        <f>SUM(AE72,AE73)</f>
        <v>0</v>
      </c>
      <c r="AF71" s="78">
        <f t="shared" ref="AF71" si="383">SUM(AF72,AF73)</f>
        <v>105.4</v>
      </c>
      <c r="AG71" s="78">
        <f t="shared" ref="AG71" si="384">SUM(AG72,AG73)</f>
        <v>0</v>
      </c>
      <c r="AH71" s="78">
        <f t="shared" ref="AH71" si="385">SUM(AH72,AH73)</f>
        <v>0</v>
      </c>
      <c r="AI71" s="29">
        <f t="shared" si="199"/>
        <v>210.8</v>
      </c>
      <c r="AJ71" s="77">
        <f t="shared" si="200"/>
        <v>0</v>
      </c>
      <c r="AK71" s="78">
        <f>SUM(AK72,AK73)</f>
        <v>0</v>
      </c>
      <c r="AL71" s="78">
        <f t="shared" ref="AL71" si="386">SUM(AL72,AL73)</f>
        <v>0</v>
      </c>
      <c r="AM71" s="78">
        <f t="shared" ref="AM71" si="387">SUM(AM72,AM73)</f>
        <v>0</v>
      </c>
      <c r="AN71" s="78">
        <f t="shared" ref="AN71" si="388">SUM(AN72,AN73)</f>
        <v>0</v>
      </c>
      <c r="AO71" s="77">
        <f t="shared" si="201"/>
        <v>105.4</v>
      </c>
      <c r="AP71" s="78">
        <f>SUM(AP72,AP73)</f>
        <v>0</v>
      </c>
      <c r="AQ71" s="78">
        <f t="shared" ref="AQ71" si="389">SUM(AQ72,AQ73)</f>
        <v>105.4</v>
      </c>
      <c r="AR71" s="78">
        <f t="shared" ref="AR71" si="390">SUM(AR72,AR73)</f>
        <v>0</v>
      </c>
      <c r="AS71" s="78">
        <f t="shared" ref="AS71" si="391">SUM(AS72,AS73)</f>
        <v>0</v>
      </c>
      <c r="AT71" s="29">
        <f t="shared" si="202"/>
        <v>105.4</v>
      </c>
      <c r="AU71" s="77">
        <f t="shared" si="203"/>
        <v>0</v>
      </c>
      <c r="AV71" s="78">
        <f>SUM(AV72,AV73)</f>
        <v>0</v>
      </c>
      <c r="AW71" s="78">
        <f t="shared" ref="AW71" si="392">SUM(AW72,AW73)</f>
        <v>0</v>
      </c>
      <c r="AX71" s="78">
        <f t="shared" ref="AX71" si="393">SUM(AX72,AX73)</f>
        <v>0</v>
      </c>
      <c r="AY71" s="78">
        <f t="shared" ref="AY71" si="394">SUM(AY72,AY73)</f>
        <v>0</v>
      </c>
      <c r="AZ71" s="77">
        <f t="shared" si="204"/>
        <v>105.4</v>
      </c>
      <c r="BA71" s="78">
        <f>SUM(BA72,BA73)</f>
        <v>0</v>
      </c>
      <c r="BB71" s="78">
        <f t="shared" ref="BB71" si="395">SUM(BB72,BB73)</f>
        <v>105.4</v>
      </c>
      <c r="BC71" s="78">
        <f t="shared" ref="BC71" si="396">SUM(BC72,BC73)</f>
        <v>0</v>
      </c>
      <c r="BD71" s="78">
        <f t="shared" ref="BD71" si="397">SUM(BD72,BD73)</f>
        <v>0</v>
      </c>
      <c r="BE71" s="160"/>
    </row>
    <row r="72" spans="1:57" s="8" customFormat="1" ht="73.5" customHeight="1" outlineLevel="1" x14ac:dyDescent="0.25">
      <c r="A72" s="62"/>
      <c r="B72" s="124" t="s">
        <v>125</v>
      </c>
      <c r="C72" s="140" t="s">
        <v>123</v>
      </c>
      <c r="D72" s="147" t="s">
        <v>128</v>
      </c>
      <c r="E72" s="97" t="s">
        <v>199</v>
      </c>
      <c r="F72" s="98" t="s">
        <v>32</v>
      </c>
      <c r="G72" s="71" t="s">
        <v>130</v>
      </c>
      <c r="H72" s="29">
        <f>SUM(I72,N72,S72)</f>
        <v>105.4</v>
      </c>
      <c r="I72" s="77">
        <f t="shared" si="194"/>
        <v>0</v>
      </c>
      <c r="J72" s="78"/>
      <c r="K72" s="78"/>
      <c r="L72" s="78"/>
      <c r="M72" s="78"/>
      <c r="N72" s="77">
        <f t="shared" si="195"/>
        <v>105.4</v>
      </c>
      <c r="O72" s="78"/>
      <c r="P72" s="78">
        <v>105.4</v>
      </c>
      <c r="Q72" s="78"/>
      <c r="R72" s="78"/>
      <c r="S72" s="77">
        <f t="shared" si="196"/>
        <v>0</v>
      </c>
      <c r="T72" s="78"/>
      <c r="U72" s="78"/>
      <c r="V72" s="78"/>
      <c r="W72" s="78"/>
      <c r="X72" s="29">
        <f>SUM(Y72,AD72)</f>
        <v>105.4</v>
      </c>
      <c r="Y72" s="77">
        <f t="shared" si="197"/>
        <v>0</v>
      </c>
      <c r="Z72" s="78"/>
      <c r="AA72" s="78"/>
      <c r="AB72" s="78"/>
      <c r="AC72" s="78"/>
      <c r="AD72" s="77">
        <f t="shared" si="198"/>
        <v>105.4</v>
      </c>
      <c r="AE72" s="78"/>
      <c r="AF72" s="78">
        <v>105.4</v>
      </c>
      <c r="AG72" s="78"/>
      <c r="AH72" s="78"/>
      <c r="AI72" s="29">
        <f>SUM(AJ72,AO72)</f>
        <v>105.4</v>
      </c>
      <c r="AJ72" s="77">
        <f t="shared" si="200"/>
        <v>0</v>
      </c>
      <c r="AK72" s="78"/>
      <c r="AL72" s="78"/>
      <c r="AM72" s="78"/>
      <c r="AN72" s="78"/>
      <c r="AO72" s="77">
        <f t="shared" si="201"/>
        <v>105.4</v>
      </c>
      <c r="AP72" s="78"/>
      <c r="AQ72" s="78">
        <v>105.4</v>
      </c>
      <c r="AR72" s="78"/>
      <c r="AS72" s="78"/>
      <c r="AT72" s="29">
        <f>SUM(AU72,AZ72)</f>
        <v>105.4</v>
      </c>
      <c r="AU72" s="77">
        <f t="shared" si="203"/>
        <v>0</v>
      </c>
      <c r="AV72" s="78"/>
      <c r="AW72" s="78"/>
      <c r="AX72" s="78"/>
      <c r="AY72" s="78"/>
      <c r="AZ72" s="77">
        <f t="shared" si="204"/>
        <v>105.4</v>
      </c>
      <c r="BA72" s="78"/>
      <c r="BB72" s="78">
        <v>105.4</v>
      </c>
      <c r="BC72" s="78"/>
      <c r="BD72" s="78"/>
      <c r="BE72" s="160"/>
    </row>
    <row r="73" spans="1:57" s="8" customFormat="1" ht="68.25" customHeight="1" outlineLevel="1" x14ac:dyDescent="0.25">
      <c r="A73" s="105"/>
      <c r="B73" s="126"/>
      <c r="C73" s="141"/>
      <c r="D73" s="148"/>
      <c r="E73" s="97" t="s">
        <v>198</v>
      </c>
      <c r="F73" s="98" t="s">
        <v>32</v>
      </c>
      <c r="G73" s="109" t="s">
        <v>178</v>
      </c>
      <c r="H73" s="29">
        <f>SUM(I73,N73,S73)</f>
        <v>1294</v>
      </c>
      <c r="I73" s="77">
        <f t="shared" ref="I73" si="398">SUM(J73:M73)</f>
        <v>0</v>
      </c>
      <c r="J73" s="78"/>
      <c r="K73" s="78"/>
      <c r="L73" s="78"/>
      <c r="M73" s="78"/>
      <c r="N73" s="77">
        <f t="shared" ref="N73" si="399">SUM(O73:R73)</f>
        <v>635.70000000000005</v>
      </c>
      <c r="O73" s="78"/>
      <c r="P73" s="78">
        <v>635.70000000000005</v>
      </c>
      <c r="Q73" s="78"/>
      <c r="R73" s="78"/>
      <c r="S73" s="77">
        <f t="shared" ref="S73" si="400">SUM(T73:W73)</f>
        <v>658.3</v>
      </c>
      <c r="T73" s="78"/>
      <c r="U73" s="78">
        <v>658.3</v>
      </c>
      <c r="V73" s="78"/>
      <c r="W73" s="78"/>
      <c r="X73" s="29">
        <f>SUM(Y73,AD73)</f>
        <v>0</v>
      </c>
      <c r="Y73" s="77">
        <f t="shared" ref="Y73" si="401">SUM(Z73:AC73)</f>
        <v>0</v>
      </c>
      <c r="Z73" s="78"/>
      <c r="AA73" s="78"/>
      <c r="AB73" s="78"/>
      <c r="AC73" s="78"/>
      <c r="AD73" s="77">
        <f t="shared" ref="AD73" si="402">SUM(AE73:AH73)</f>
        <v>0</v>
      </c>
      <c r="AE73" s="78"/>
      <c r="AF73" s="78"/>
      <c r="AG73" s="78"/>
      <c r="AH73" s="78"/>
      <c r="AI73" s="29">
        <f>SUM(AJ73,AO73)</f>
        <v>0</v>
      </c>
      <c r="AJ73" s="77">
        <f t="shared" ref="AJ73" si="403">SUM(AK73:AN73)</f>
        <v>0</v>
      </c>
      <c r="AK73" s="78"/>
      <c r="AL73" s="78"/>
      <c r="AM73" s="78"/>
      <c r="AN73" s="78"/>
      <c r="AO73" s="77">
        <f t="shared" ref="AO73" si="404">SUM(AP73:AS73)</f>
        <v>0</v>
      </c>
      <c r="AP73" s="78"/>
      <c r="AQ73" s="78"/>
      <c r="AR73" s="78"/>
      <c r="AS73" s="78"/>
      <c r="AT73" s="29">
        <f>SUM(AU73,AZ73)</f>
        <v>0</v>
      </c>
      <c r="AU73" s="77">
        <f t="shared" ref="AU73" si="405">SUM(AV73:AY73)</f>
        <v>0</v>
      </c>
      <c r="AV73" s="78"/>
      <c r="AW73" s="78"/>
      <c r="AX73" s="78"/>
      <c r="AY73" s="78"/>
      <c r="AZ73" s="77">
        <f t="shared" ref="AZ73" si="406">SUM(BA73:BD73)</f>
        <v>0</v>
      </c>
      <c r="BA73" s="78"/>
      <c r="BB73" s="78"/>
      <c r="BC73" s="78"/>
      <c r="BD73" s="78"/>
      <c r="BE73" s="160"/>
    </row>
    <row r="74" spans="1:57" s="8" customFormat="1" ht="21.75" customHeight="1" outlineLevel="1" x14ac:dyDescent="0.25">
      <c r="A74" s="62"/>
      <c r="B74" s="137" t="s">
        <v>14</v>
      </c>
      <c r="C74" s="137"/>
      <c r="D74" s="137"/>
      <c r="E74" s="137"/>
      <c r="F74" s="137"/>
      <c r="G74" s="137"/>
      <c r="H74" s="29">
        <f t="shared" si="193"/>
        <v>4534.2999999999993</v>
      </c>
      <c r="I74" s="77">
        <f t="shared" si="194"/>
        <v>0</v>
      </c>
      <c r="J74" s="78">
        <f>SUM(J69,J71)</f>
        <v>0</v>
      </c>
      <c r="K74" s="78">
        <f t="shared" ref="K74:M74" si="407">SUM(K69,K71)</f>
        <v>0</v>
      </c>
      <c r="L74" s="78">
        <f t="shared" si="407"/>
        <v>0</v>
      </c>
      <c r="M74" s="78">
        <f t="shared" si="407"/>
        <v>0</v>
      </c>
      <c r="N74" s="77">
        <f t="shared" si="195"/>
        <v>2142.4</v>
      </c>
      <c r="O74" s="78">
        <f>SUM(O69,O71)</f>
        <v>0</v>
      </c>
      <c r="P74" s="78">
        <f t="shared" ref="P74:R74" si="408">SUM(P69,P71)</f>
        <v>2142.4</v>
      </c>
      <c r="Q74" s="78">
        <f t="shared" si="408"/>
        <v>0</v>
      </c>
      <c r="R74" s="78">
        <f t="shared" si="408"/>
        <v>0</v>
      </c>
      <c r="S74" s="77">
        <f t="shared" si="196"/>
        <v>2391.8999999999996</v>
      </c>
      <c r="T74" s="78">
        <f>SUM(T69,T71)</f>
        <v>0</v>
      </c>
      <c r="U74" s="78">
        <f t="shared" ref="U74:W74" si="409">SUM(U69,U71)</f>
        <v>2391.8999999999996</v>
      </c>
      <c r="V74" s="78">
        <f t="shared" si="409"/>
        <v>0</v>
      </c>
      <c r="W74" s="78">
        <f t="shared" si="409"/>
        <v>0</v>
      </c>
      <c r="X74" s="29">
        <f t="shared" si="315"/>
        <v>210.8</v>
      </c>
      <c r="Y74" s="77">
        <f t="shared" si="197"/>
        <v>0</v>
      </c>
      <c r="Z74" s="78">
        <f>SUM(Z69,Z71)</f>
        <v>0</v>
      </c>
      <c r="AA74" s="78">
        <f t="shared" ref="AA74:AC74" si="410">SUM(AA69,AA71)</f>
        <v>0</v>
      </c>
      <c r="AB74" s="78">
        <f t="shared" si="410"/>
        <v>0</v>
      </c>
      <c r="AC74" s="78">
        <f t="shared" si="410"/>
        <v>0</v>
      </c>
      <c r="AD74" s="77">
        <f t="shared" si="198"/>
        <v>105.4</v>
      </c>
      <c r="AE74" s="78">
        <f>SUM(AE69,AE71)</f>
        <v>0</v>
      </c>
      <c r="AF74" s="78">
        <f t="shared" ref="AF74:AH74" si="411">SUM(AF69,AF71)</f>
        <v>105.4</v>
      </c>
      <c r="AG74" s="78">
        <f t="shared" si="411"/>
        <v>0</v>
      </c>
      <c r="AH74" s="78">
        <f t="shared" si="411"/>
        <v>0</v>
      </c>
      <c r="AI74" s="29">
        <f>SUM(AJ74,AO74)</f>
        <v>105.4</v>
      </c>
      <c r="AJ74" s="77">
        <f t="shared" si="200"/>
        <v>0</v>
      </c>
      <c r="AK74" s="78">
        <f>SUM(AK69,AK71)</f>
        <v>0</v>
      </c>
      <c r="AL74" s="78">
        <f t="shared" ref="AL74:AN74" si="412">SUM(AL69,AL71)</f>
        <v>0</v>
      </c>
      <c r="AM74" s="78">
        <f t="shared" si="412"/>
        <v>0</v>
      </c>
      <c r="AN74" s="78">
        <f t="shared" si="412"/>
        <v>0</v>
      </c>
      <c r="AO74" s="77">
        <f t="shared" si="201"/>
        <v>105.4</v>
      </c>
      <c r="AP74" s="78">
        <f>SUM(AP69,AP71)</f>
        <v>0</v>
      </c>
      <c r="AQ74" s="78">
        <f t="shared" ref="AQ74:AS74" si="413">SUM(AQ69,AQ71)</f>
        <v>105.4</v>
      </c>
      <c r="AR74" s="78">
        <f t="shared" si="413"/>
        <v>0</v>
      </c>
      <c r="AS74" s="78">
        <f t="shared" si="413"/>
        <v>0</v>
      </c>
      <c r="AT74" s="29">
        <f t="shared" si="202"/>
        <v>105.4</v>
      </c>
      <c r="AU74" s="77">
        <f t="shared" si="203"/>
        <v>0</v>
      </c>
      <c r="AV74" s="78">
        <f>SUM(AV69,AV71)</f>
        <v>0</v>
      </c>
      <c r="AW74" s="78">
        <f t="shared" ref="AW74:AY74" si="414">SUM(AW69,AW71)</f>
        <v>0</v>
      </c>
      <c r="AX74" s="78">
        <f t="shared" si="414"/>
        <v>0</v>
      </c>
      <c r="AY74" s="78">
        <f t="shared" si="414"/>
        <v>0</v>
      </c>
      <c r="AZ74" s="77">
        <f t="shared" si="204"/>
        <v>105.4</v>
      </c>
      <c r="BA74" s="78">
        <f>SUM(BA69,BA71)</f>
        <v>0</v>
      </c>
      <c r="BB74" s="78">
        <f t="shared" ref="BB74:BD74" si="415">SUM(BB69,BB71)</f>
        <v>105.4</v>
      </c>
      <c r="BC74" s="78">
        <f t="shared" si="415"/>
        <v>0</v>
      </c>
      <c r="BD74" s="78">
        <f t="shared" si="415"/>
        <v>0</v>
      </c>
      <c r="BE74" s="160"/>
    </row>
    <row r="75" spans="1:57" s="8" customFormat="1" ht="21.75" customHeight="1" x14ac:dyDescent="0.25">
      <c r="A75" s="62"/>
      <c r="B75" s="72"/>
      <c r="C75" s="72"/>
      <c r="D75" s="72" t="s">
        <v>76</v>
      </c>
      <c r="E75" s="72"/>
      <c r="F75" s="72"/>
      <c r="G75" s="73"/>
      <c r="H75" s="28">
        <f t="shared" si="193"/>
        <v>4534.2999999999993</v>
      </c>
      <c r="I75" s="47">
        <f t="shared" si="194"/>
        <v>0</v>
      </c>
      <c r="J75" s="28">
        <f>SUM(J74)</f>
        <v>0</v>
      </c>
      <c r="K75" s="28">
        <f>SUM(K74)</f>
        <v>0</v>
      </c>
      <c r="L75" s="28">
        <f>SUM(L74)</f>
        <v>0</v>
      </c>
      <c r="M75" s="28">
        <f>SUM(M74)</f>
        <v>0</v>
      </c>
      <c r="N75" s="47">
        <f t="shared" si="195"/>
        <v>2142.4</v>
      </c>
      <c r="O75" s="28">
        <f>SUM(O74)</f>
        <v>0</v>
      </c>
      <c r="P75" s="28">
        <f>SUM(P74)</f>
        <v>2142.4</v>
      </c>
      <c r="Q75" s="28">
        <f>SUM(Q74)</f>
        <v>0</v>
      </c>
      <c r="R75" s="28">
        <f>SUM(R74)</f>
        <v>0</v>
      </c>
      <c r="S75" s="47">
        <f t="shared" si="196"/>
        <v>2391.8999999999996</v>
      </c>
      <c r="T75" s="28">
        <f>SUM(T74)</f>
        <v>0</v>
      </c>
      <c r="U75" s="28">
        <f>SUM(U74)</f>
        <v>2391.8999999999996</v>
      </c>
      <c r="V75" s="28">
        <f>SUM(V74)</f>
        <v>0</v>
      </c>
      <c r="W75" s="28">
        <f>SUM(W74)</f>
        <v>0</v>
      </c>
      <c r="X75" s="28">
        <f t="shared" si="315"/>
        <v>316.20000000000005</v>
      </c>
      <c r="Y75" s="47">
        <f t="shared" si="197"/>
        <v>0</v>
      </c>
      <c r="Z75" s="28">
        <f>SUM(Z74)</f>
        <v>0</v>
      </c>
      <c r="AA75" s="28">
        <f>SUM(AA74)</f>
        <v>0</v>
      </c>
      <c r="AB75" s="28">
        <f>SUM(AB74)</f>
        <v>0</v>
      </c>
      <c r="AC75" s="28">
        <f>SUM(AC74)</f>
        <v>0</v>
      </c>
      <c r="AD75" s="47">
        <f t="shared" si="198"/>
        <v>105.4</v>
      </c>
      <c r="AE75" s="28">
        <f>SUM(AE74)</f>
        <v>0</v>
      </c>
      <c r="AF75" s="28">
        <f>SUM(AF74)</f>
        <v>105.4</v>
      </c>
      <c r="AG75" s="28">
        <f>SUM(AG74)</f>
        <v>0</v>
      </c>
      <c r="AH75" s="28">
        <f>SUM(AH74)</f>
        <v>0</v>
      </c>
      <c r="AI75" s="28">
        <f t="shared" si="199"/>
        <v>210.8</v>
      </c>
      <c r="AJ75" s="47">
        <f t="shared" si="200"/>
        <v>0</v>
      </c>
      <c r="AK75" s="28">
        <f>SUM(AK74)</f>
        <v>0</v>
      </c>
      <c r="AL75" s="28">
        <f>SUM(AL74)</f>
        <v>0</v>
      </c>
      <c r="AM75" s="28">
        <f>SUM(AM74)</f>
        <v>0</v>
      </c>
      <c r="AN75" s="28">
        <f>SUM(AN74)</f>
        <v>0</v>
      </c>
      <c r="AO75" s="47">
        <f t="shared" si="201"/>
        <v>105.4</v>
      </c>
      <c r="AP75" s="28">
        <f>SUM(AP74)</f>
        <v>0</v>
      </c>
      <c r="AQ75" s="28">
        <f>SUM(AQ74)</f>
        <v>105.4</v>
      </c>
      <c r="AR75" s="28">
        <f>SUM(AR74)</f>
        <v>0</v>
      </c>
      <c r="AS75" s="28">
        <f>SUM(AS74)</f>
        <v>0</v>
      </c>
      <c r="AT75" s="28">
        <f t="shared" si="202"/>
        <v>105.4</v>
      </c>
      <c r="AU75" s="47">
        <f t="shared" si="203"/>
        <v>0</v>
      </c>
      <c r="AV75" s="28">
        <f>SUM(AV74)</f>
        <v>0</v>
      </c>
      <c r="AW75" s="28">
        <f>SUM(AW74)</f>
        <v>0</v>
      </c>
      <c r="AX75" s="28">
        <f>SUM(AX74)</f>
        <v>0</v>
      </c>
      <c r="AY75" s="28">
        <f>SUM(AY74)</f>
        <v>0</v>
      </c>
      <c r="AZ75" s="47">
        <f t="shared" si="204"/>
        <v>105.4</v>
      </c>
      <c r="BA75" s="28">
        <f>SUM(BA74)</f>
        <v>0</v>
      </c>
      <c r="BB75" s="28">
        <f>SUM(BB74)</f>
        <v>105.4</v>
      </c>
      <c r="BC75" s="28">
        <f>SUM(BC74)</f>
        <v>0</v>
      </c>
      <c r="BD75" s="28">
        <f>SUM(BD74)</f>
        <v>0</v>
      </c>
      <c r="BE75" s="160"/>
    </row>
    <row r="76" spans="1:57" s="8" customFormat="1" ht="21.75" customHeight="1" x14ac:dyDescent="0.25">
      <c r="A76" s="93"/>
      <c r="B76" s="123" t="s">
        <v>146</v>
      </c>
      <c r="C76" s="144" t="s">
        <v>148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6"/>
      <c r="BE76" s="150" t="s">
        <v>166</v>
      </c>
    </row>
    <row r="77" spans="1:57" s="8" customFormat="1" ht="21.75" customHeight="1" outlineLevel="1" x14ac:dyDescent="0.25">
      <c r="A77" s="93"/>
      <c r="B77" s="91" t="s">
        <v>147</v>
      </c>
      <c r="C77" s="133" t="s">
        <v>149</v>
      </c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5"/>
      <c r="BE77" s="150"/>
    </row>
    <row r="78" spans="1:57" ht="136.5" customHeight="1" outlineLevel="1" x14ac:dyDescent="0.25">
      <c r="A78" s="94"/>
      <c r="B78" s="92" t="s">
        <v>150</v>
      </c>
      <c r="C78" s="74" t="s">
        <v>151</v>
      </c>
      <c r="D78" s="92"/>
      <c r="E78" s="92"/>
      <c r="F78" s="92"/>
      <c r="G78" s="92"/>
      <c r="H78" s="29">
        <f>SUM(I78,N78,S78)</f>
        <v>59489.3</v>
      </c>
      <c r="I78" s="77">
        <f>SUM(J78:M78)</f>
        <v>0</v>
      </c>
      <c r="J78" s="78">
        <f>SUM(J79:J81)</f>
        <v>0</v>
      </c>
      <c r="K78" s="78">
        <f t="shared" ref="K78" si="416">SUM(K79:K81)</f>
        <v>0</v>
      </c>
      <c r="L78" s="78">
        <f t="shared" ref="L78" si="417">SUM(L79:L81)</f>
        <v>0</v>
      </c>
      <c r="M78" s="78">
        <f t="shared" ref="M78" si="418">SUM(M79:M81)</f>
        <v>0</v>
      </c>
      <c r="N78" s="77">
        <f>SUM(O78:R78)</f>
        <v>20025.400000000001</v>
      </c>
      <c r="O78" s="78">
        <f>SUM(O79:O81)</f>
        <v>0</v>
      </c>
      <c r="P78" s="78">
        <f t="shared" ref="P78" si="419">SUM(P79:P81)</f>
        <v>20025.400000000001</v>
      </c>
      <c r="Q78" s="78">
        <f t="shared" ref="Q78" si="420">SUM(Q79:Q81)</f>
        <v>0</v>
      </c>
      <c r="R78" s="78">
        <f t="shared" ref="R78" si="421">SUM(R79:R81)</f>
        <v>0</v>
      </c>
      <c r="S78" s="77">
        <f>SUM(T78:W78)</f>
        <v>39463.9</v>
      </c>
      <c r="T78" s="78">
        <f>SUM(T79:T81)</f>
        <v>0</v>
      </c>
      <c r="U78" s="78">
        <f t="shared" ref="U78" si="422">SUM(U79:U81)</f>
        <v>39463.9</v>
      </c>
      <c r="V78" s="78">
        <f t="shared" ref="V78" si="423">SUM(V79:V81)</f>
        <v>0</v>
      </c>
      <c r="W78" s="78">
        <f t="shared" ref="W78" si="424">SUM(W79:W81)</f>
        <v>0</v>
      </c>
      <c r="X78" s="29">
        <f>SUM(Y78,AD78)</f>
        <v>0</v>
      </c>
      <c r="Y78" s="77">
        <f>SUM(Z78:AC78)</f>
        <v>0</v>
      </c>
      <c r="Z78" s="78">
        <f>SUM(Z79:Z81)</f>
        <v>0</v>
      </c>
      <c r="AA78" s="78">
        <f t="shared" ref="AA78" si="425">SUM(AA79:AA81)</f>
        <v>0</v>
      </c>
      <c r="AB78" s="78">
        <f t="shared" ref="AB78" si="426">SUM(AB79:AB81)</f>
        <v>0</v>
      </c>
      <c r="AC78" s="78">
        <f t="shared" ref="AC78" si="427">SUM(AC79:AC81)</f>
        <v>0</v>
      </c>
      <c r="AD78" s="77">
        <f>SUM(AE78:AH78)</f>
        <v>0</v>
      </c>
      <c r="AE78" s="78">
        <f>SUM(AE79:AE81)</f>
        <v>0</v>
      </c>
      <c r="AF78" s="78">
        <f t="shared" ref="AF78" si="428">SUM(AF79:AF81)</f>
        <v>0</v>
      </c>
      <c r="AG78" s="78">
        <f t="shared" ref="AG78" si="429">SUM(AG79:AG81)</f>
        <v>0</v>
      </c>
      <c r="AH78" s="78">
        <f t="shared" ref="AH78" si="430">SUM(AH79:AH81)</f>
        <v>0</v>
      </c>
      <c r="AI78" s="29">
        <f>SUM(AJ78,AO78)</f>
        <v>0</v>
      </c>
      <c r="AJ78" s="77">
        <f>SUM(AK78:AN78)</f>
        <v>0</v>
      </c>
      <c r="AK78" s="78">
        <f>SUM(AK79:AK81)</f>
        <v>0</v>
      </c>
      <c r="AL78" s="78">
        <f t="shared" ref="AL78" si="431">SUM(AL79:AL81)</f>
        <v>0</v>
      </c>
      <c r="AM78" s="78">
        <f t="shared" ref="AM78" si="432">SUM(AM79:AM81)</f>
        <v>0</v>
      </c>
      <c r="AN78" s="78">
        <f t="shared" ref="AN78" si="433">SUM(AN79:AN81)</f>
        <v>0</v>
      </c>
      <c r="AO78" s="77">
        <f>SUM(AP78:AS78)</f>
        <v>0</v>
      </c>
      <c r="AP78" s="78">
        <f>SUM(AP79:AP81)</f>
        <v>0</v>
      </c>
      <c r="AQ78" s="78">
        <f t="shared" ref="AQ78" si="434">SUM(AQ79:AQ81)</f>
        <v>0</v>
      </c>
      <c r="AR78" s="78">
        <f t="shared" ref="AR78" si="435">SUM(AR79:AR81)</f>
        <v>0</v>
      </c>
      <c r="AS78" s="78">
        <f t="shared" ref="AS78" si="436">SUM(AS79:AS81)</f>
        <v>0</v>
      </c>
      <c r="AT78" s="29">
        <f>SUM(AU78,AZ78)</f>
        <v>0</v>
      </c>
      <c r="AU78" s="77">
        <f>SUM(AV78:AY78)</f>
        <v>0</v>
      </c>
      <c r="AV78" s="78">
        <f>SUM(AV79:AV81)</f>
        <v>0</v>
      </c>
      <c r="AW78" s="78">
        <f t="shared" ref="AW78:AY78" si="437">SUM(AW79:AW81)</f>
        <v>0</v>
      </c>
      <c r="AX78" s="78">
        <f t="shared" si="437"/>
        <v>0</v>
      </c>
      <c r="AY78" s="78">
        <f t="shared" si="437"/>
        <v>0</v>
      </c>
      <c r="AZ78" s="77">
        <f>SUM(BA78:BD78)</f>
        <v>0</v>
      </c>
      <c r="BA78" s="78">
        <f>SUM(BA79:BA81)</f>
        <v>0</v>
      </c>
      <c r="BB78" s="78">
        <f t="shared" ref="BB78" si="438">SUM(BB79:BB81)</f>
        <v>0</v>
      </c>
      <c r="BC78" s="78">
        <f t="shared" ref="BC78" si="439">SUM(BC79:BC81)</f>
        <v>0</v>
      </c>
      <c r="BD78" s="78">
        <f t="shared" ref="BD78" si="440">SUM(BD79:BD81)</f>
        <v>0</v>
      </c>
      <c r="BE78" s="150"/>
    </row>
    <row r="79" spans="1:57" ht="53.25" customHeight="1" outlineLevel="1" x14ac:dyDescent="0.25">
      <c r="A79" s="94"/>
      <c r="B79" s="92" t="s">
        <v>155</v>
      </c>
      <c r="C79" s="193" t="s">
        <v>152</v>
      </c>
      <c r="D79" s="95" t="s">
        <v>164</v>
      </c>
      <c r="E79" s="97" t="s">
        <v>161</v>
      </c>
      <c r="F79" s="97" t="s">
        <v>32</v>
      </c>
      <c r="G79" s="97" t="s">
        <v>159</v>
      </c>
      <c r="H79" s="29">
        <f>SUM(I79,N79,S79)</f>
        <v>49008.6</v>
      </c>
      <c r="I79" s="77">
        <f t="shared" ref="I79:I81" si="441">SUM(J79:M79)</f>
        <v>0</v>
      </c>
      <c r="J79" s="78"/>
      <c r="K79" s="78"/>
      <c r="L79" s="78"/>
      <c r="M79" s="78"/>
      <c r="N79" s="77">
        <f t="shared" ref="N79:N81" si="442">SUM(O79:R79)</f>
        <v>16964.599999999999</v>
      </c>
      <c r="O79" s="78"/>
      <c r="P79" s="78">
        <v>16964.599999999999</v>
      </c>
      <c r="Q79" s="78"/>
      <c r="R79" s="78"/>
      <c r="S79" s="77">
        <f t="shared" ref="S79:S81" si="443">SUM(T79:W79)</f>
        <v>32044</v>
      </c>
      <c r="T79" s="78"/>
      <c r="U79" s="78">
        <v>32044</v>
      </c>
      <c r="V79" s="78"/>
      <c r="W79" s="78"/>
      <c r="X79" s="29">
        <f t="shared" ref="X79:X82" si="444">SUM(Y79,AD79)</f>
        <v>0</v>
      </c>
      <c r="Y79" s="77">
        <f>SUM(Z79:AC79)</f>
        <v>0</v>
      </c>
      <c r="Z79" s="78"/>
      <c r="AA79" s="78"/>
      <c r="AB79" s="78"/>
      <c r="AC79" s="78"/>
      <c r="AD79" s="77">
        <f t="shared" ref="AD79:AD83" si="445">SUM(AE79:AH79)</f>
        <v>0</v>
      </c>
      <c r="AE79" s="78"/>
      <c r="AF79" s="78"/>
      <c r="AG79" s="78"/>
      <c r="AH79" s="78"/>
      <c r="AI79" s="29">
        <f t="shared" ref="AI79:AI82" si="446">SUM(AJ79,AO79)</f>
        <v>0</v>
      </c>
      <c r="AJ79" s="77">
        <f>SUM(AK79:AN79)</f>
        <v>0</v>
      </c>
      <c r="AK79" s="78"/>
      <c r="AL79" s="78"/>
      <c r="AM79" s="78"/>
      <c r="AN79" s="78"/>
      <c r="AO79" s="77">
        <f t="shared" ref="AO79:AO83" si="447">SUM(AP79:AS79)</f>
        <v>0</v>
      </c>
      <c r="AP79" s="78"/>
      <c r="AQ79" s="78"/>
      <c r="AR79" s="78"/>
      <c r="AS79" s="78"/>
      <c r="AT79" s="29">
        <f t="shared" ref="AT79:AT82" si="448">SUM(AU79,AZ79)</f>
        <v>0</v>
      </c>
      <c r="AU79" s="77">
        <f>SUM(AV79:AY79)</f>
        <v>0</v>
      </c>
      <c r="AV79" s="78"/>
      <c r="AW79" s="78"/>
      <c r="AX79" s="78"/>
      <c r="AY79" s="78"/>
      <c r="AZ79" s="77">
        <f t="shared" ref="AZ79:AZ83" si="449">SUM(BA79:BD79)</f>
        <v>0</v>
      </c>
      <c r="BA79" s="78"/>
      <c r="BB79" s="78"/>
      <c r="BC79" s="78"/>
      <c r="BD79" s="78"/>
      <c r="BE79" s="150"/>
    </row>
    <row r="80" spans="1:57" ht="57" customHeight="1" outlineLevel="1" x14ac:dyDescent="0.25">
      <c r="A80" s="94"/>
      <c r="B80" s="92" t="s">
        <v>156</v>
      </c>
      <c r="C80" s="193" t="s">
        <v>153</v>
      </c>
      <c r="D80" s="95" t="s">
        <v>165</v>
      </c>
      <c r="E80" s="97" t="s">
        <v>162</v>
      </c>
      <c r="F80" s="130" t="s">
        <v>32</v>
      </c>
      <c r="G80" s="130" t="s">
        <v>160</v>
      </c>
      <c r="H80" s="29">
        <f t="shared" ref="H80:H82" si="450">SUM(I80,N80,S80)</f>
        <v>1516.5</v>
      </c>
      <c r="I80" s="77">
        <f t="shared" si="441"/>
        <v>0</v>
      </c>
      <c r="J80" s="78"/>
      <c r="K80" s="78"/>
      <c r="L80" s="78"/>
      <c r="M80" s="78"/>
      <c r="N80" s="77">
        <f t="shared" si="442"/>
        <v>433.4</v>
      </c>
      <c r="O80" s="78"/>
      <c r="P80" s="78">
        <v>433.4</v>
      </c>
      <c r="Q80" s="78"/>
      <c r="R80" s="78"/>
      <c r="S80" s="77">
        <f t="shared" si="443"/>
        <v>1083.0999999999999</v>
      </c>
      <c r="T80" s="78"/>
      <c r="U80" s="78">
        <v>1083.0999999999999</v>
      </c>
      <c r="V80" s="78"/>
      <c r="W80" s="78"/>
      <c r="X80" s="29">
        <f t="shared" si="444"/>
        <v>0</v>
      </c>
      <c r="Y80" s="77">
        <f t="shared" ref="Y80:Y81" si="451">SUM(Z80:AC80)</f>
        <v>0</v>
      </c>
      <c r="Z80" s="78"/>
      <c r="AA80" s="78"/>
      <c r="AB80" s="78"/>
      <c r="AC80" s="78"/>
      <c r="AD80" s="77">
        <f t="shared" si="445"/>
        <v>0</v>
      </c>
      <c r="AE80" s="78"/>
      <c r="AF80" s="78"/>
      <c r="AG80" s="78"/>
      <c r="AH80" s="78"/>
      <c r="AI80" s="29">
        <f t="shared" si="446"/>
        <v>0</v>
      </c>
      <c r="AJ80" s="77">
        <f t="shared" ref="AJ80:AJ83" si="452">SUM(AK80:AN80)</f>
        <v>0</v>
      </c>
      <c r="AK80" s="78"/>
      <c r="AL80" s="78"/>
      <c r="AM80" s="78"/>
      <c r="AN80" s="78"/>
      <c r="AO80" s="77">
        <f t="shared" si="447"/>
        <v>0</v>
      </c>
      <c r="AP80" s="78"/>
      <c r="AQ80" s="78"/>
      <c r="AR80" s="78"/>
      <c r="AS80" s="78"/>
      <c r="AT80" s="29">
        <f t="shared" si="448"/>
        <v>0</v>
      </c>
      <c r="AU80" s="77">
        <f t="shared" ref="AU80:AU83" si="453">SUM(AV80:AY80)</f>
        <v>0</v>
      </c>
      <c r="AV80" s="78"/>
      <c r="AW80" s="78"/>
      <c r="AX80" s="78"/>
      <c r="AY80" s="78"/>
      <c r="AZ80" s="77">
        <f t="shared" si="449"/>
        <v>0</v>
      </c>
      <c r="BA80" s="78"/>
      <c r="BB80" s="78"/>
      <c r="BC80" s="78"/>
      <c r="BD80" s="78"/>
      <c r="BE80" s="150"/>
    </row>
    <row r="81" spans="1:57" ht="53.25" customHeight="1" outlineLevel="1" x14ac:dyDescent="0.25">
      <c r="A81" s="94"/>
      <c r="B81" s="92" t="s">
        <v>157</v>
      </c>
      <c r="C81" s="193" t="s">
        <v>154</v>
      </c>
      <c r="D81" s="95" t="s">
        <v>165</v>
      </c>
      <c r="E81" s="97" t="s">
        <v>163</v>
      </c>
      <c r="F81" s="131"/>
      <c r="G81" s="131"/>
      <c r="H81" s="29">
        <f t="shared" si="450"/>
        <v>8964.2000000000007</v>
      </c>
      <c r="I81" s="77">
        <f t="shared" si="441"/>
        <v>0</v>
      </c>
      <c r="J81" s="78"/>
      <c r="K81" s="78"/>
      <c r="L81" s="78"/>
      <c r="M81" s="78"/>
      <c r="N81" s="77">
        <f t="shared" si="442"/>
        <v>2627.4</v>
      </c>
      <c r="O81" s="78"/>
      <c r="P81" s="78">
        <v>2627.4</v>
      </c>
      <c r="Q81" s="78"/>
      <c r="R81" s="78"/>
      <c r="S81" s="77">
        <f t="shared" si="443"/>
        <v>6336.8</v>
      </c>
      <c r="T81" s="78"/>
      <c r="U81" s="78">
        <v>6336.8</v>
      </c>
      <c r="V81" s="78"/>
      <c r="W81" s="78"/>
      <c r="X81" s="29">
        <f t="shared" si="444"/>
        <v>0</v>
      </c>
      <c r="Y81" s="77">
        <f t="shared" si="451"/>
        <v>0</v>
      </c>
      <c r="Z81" s="78"/>
      <c r="AA81" s="78"/>
      <c r="AB81" s="78"/>
      <c r="AC81" s="78"/>
      <c r="AD81" s="77">
        <f t="shared" si="445"/>
        <v>0</v>
      </c>
      <c r="AE81" s="78"/>
      <c r="AF81" s="78"/>
      <c r="AG81" s="78"/>
      <c r="AH81" s="78"/>
      <c r="AI81" s="29">
        <f t="shared" si="446"/>
        <v>0</v>
      </c>
      <c r="AJ81" s="77">
        <f t="shared" si="452"/>
        <v>0</v>
      </c>
      <c r="AK81" s="78"/>
      <c r="AL81" s="78"/>
      <c r="AM81" s="78"/>
      <c r="AN81" s="78"/>
      <c r="AO81" s="77">
        <f t="shared" si="447"/>
        <v>0</v>
      </c>
      <c r="AP81" s="78"/>
      <c r="AQ81" s="78"/>
      <c r="AR81" s="78"/>
      <c r="AS81" s="78"/>
      <c r="AT81" s="29">
        <f t="shared" si="448"/>
        <v>0</v>
      </c>
      <c r="AU81" s="77">
        <f t="shared" si="453"/>
        <v>0</v>
      </c>
      <c r="AV81" s="78"/>
      <c r="AW81" s="78"/>
      <c r="AX81" s="78"/>
      <c r="AY81" s="78"/>
      <c r="AZ81" s="77">
        <f t="shared" si="449"/>
        <v>0</v>
      </c>
      <c r="BA81" s="78"/>
      <c r="BB81" s="78"/>
      <c r="BC81" s="78"/>
      <c r="BD81" s="78"/>
      <c r="BE81" s="150"/>
    </row>
    <row r="82" spans="1:57" ht="21.75" customHeight="1" outlineLevel="1" x14ac:dyDescent="0.25">
      <c r="A82" s="94"/>
      <c r="B82" s="137" t="s">
        <v>14</v>
      </c>
      <c r="C82" s="137"/>
      <c r="D82" s="137"/>
      <c r="E82" s="137"/>
      <c r="F82" s="137"/>
      <c r="G82" s="137"/>
      <c r="H82" s="29">
        <f t="shared" si="450"/>
        <v>59489.3</v>
      </c>
      <c r="I82" s="77">
        <f>SUM(J82:M82)</f>
        <v>0</v>
      </c>
      <c r="J82" s="78">
        <f>SUM(J78)</f>
        <v>0</v>
      </c>
      <c r="K82" s="78">
        <f t="shared" ref="K82:M82" si="454">SUM(K78)</f>
        <v>0</v>
      </c>
      <c r="L82" s="78">
        <f t="shared" si="454"/>
        <v>0</v>
      </c>
      <c r="M82" s="78">
        <f t="shared" si="454"/>
        <v>0</v>
      </c>
      <c r="N82" s="77">
        <f>SUM(O82:R82)</f>
        <v>20025.400000000001</v>
      </c>
      <c r="O82" s="78">
        <f>SUM(O78)</f>
        <v>0</v>
      </c>
      <c r="P82" s="78">
        <f t="shared" ref="P82:R82" si="455">SUM(P78)</f>
        <v>20025.400000000001</v>
      </c>
      <c r="Q82" s="78">
        <f t="shared" si="455"/>
        <v>0</v>
      </c>
      <c r="R82" s="78">
        <f t="shared" si="455"/>
        <v>0</v>
      </c>
      <c r="S82" s="77">
        <f>SUM(T82:W82)</f>
        <v>39463.9</v>
      </c>
      <c r="T82" s="78">
        <f>SUM(T78)</f>
        <v>0</v>
      </c>
      <c r="U82" s="78">
        <f t="shared" ref="U82:W82" si="456">SUM(U78)</f>
        <v>39463.9</v>
      </c>
      <c r="V82" s="78">
        <f t="shared" si="456"/>
        <v>0</v>
      </c>
      <c r="W82" s="78">
        <f t="shared" si="456"/>
        <v>0</v>
      </c>
      <c r="X82" s="29">
        <f t="shared" si="444"/>
        <v>0</v>
      </c>
      <c r="Y82" s="77">
        <f>SUM(Z82:AC82)</f>
        <v>0</v>
      </c>
      <c r="Z82" s="78">
        <f>SUM(Z78)</f>
        <v>0</v>
      </c>
      <c r="AA82" s="78">
        <f t="shared" ref="AA82:AC82" si="457">SUM(AA78)</f>
        <v>0</v>
      </c>
      <c r="AB82" s="78">
        <f t="shared" si="457"/>
        <v>0</v>
      </c>
      <c r="AC82" s="78">
        <f t="shared" si="457"/>
        <v>0</v>
      </c>
      <c r="AD82" s="77">
        <f t="shared" si="445"/>
        <v>0</v>
      </c>
      <c r="AE82" s="78">
        <f>SUM(AE78)</f>
        <v>0</v>
      </c>
      <c r="AF82" s="78">
        <f t="shared" ref="AF82:AH82" si="458">SUM(AF78)</f>
        <v>0</v>
      </c>
      <c r="AG82" s="78">
        <f t="shared" si="458"/>
        <v>0</v>
      </c>
      <c r="AH82" s="78">
        <f t="shared" si="458"/>
        <v>0</v>
      </c>
      <c r="AI82" s="29">
        <f t="shared" si="446"/>
        <v>0</v>
      </c>
      <c r="AJ82" s="77">
        <f t="shared" si="452"/>
        <v>0</v>
      </c>
      <c r="AK82" s="78">
        <f>SUM(AK78)</f>
        <v>0</v>
      </c>
      <c r="AL82" s="78">
        <f t="shared" ref="AL82:AN82" si="459">SUM(AL78)</f>
        <v>0</v>
      </c>
      <c r="AM82" s="78">
        <f t="shared" si="459"/>
        <v>0</v>
      </c>
      <c r="AN82" s="78">
        <f t="shared" si="459"/>
        <v>0</v>
      </c>
      <c r="AO82" s="77">
        <f t="shared" si="447"/>
        <v>0</v>
      </c>
      <c r="AP82" s="78">
        <f>SUM(AP78)</f>
        <v>0</v>
      </c>
      <c r="AQ82" s="78">
        <f t="shared" ref="AQ82:AS82" si="460">SUM(AQ78)</f>
        <v>0</v>
      </c>
      <c r="AR82" s="78">
        <f t="shared" si="460"/>
        <v>0</v>
      </c>
      <c r="AS82" s="78">
        <f t="shared" si="460"/>
        <v>0</v>
      </c>
      <c r="AT82" s="29">
        <f t="shared" si="448"/>
        <v>0</v>
      </c>
      <c r="AU82" s="77">
        <f t="shared" si="453"/>
        <v>0</v>
      </c>
      <c r="AV82" s="78">
        <f>SUM(AV78)</f>
        <v>0</v>
      </c>
      <c r="AW82" s="78">
        <f t="shared" ref="AW82:AY82" si="461">SUM(AW78)</f>
        <v>0</v>
      </c>
      <c r="AX82" s="78">
        <f t="shared" si="461"/>
        <v>0</v>
      </c>
      <c r="AY82" s="78">
        <f t="shared" si="461"/>
        <v>0</v>
      </c>
      <c r="AZ82" s="77">
        <f t="shared" si="449"/>
        <v>0</v>
      </c>
      <c r="BA82" s="78">
        <f>SUM(BA78)</f>
        <v>0</v>
      </c>
      <c r="BB82" s="78">
        <f t="shared" ref="BB82:BD82" si="462">SUM(BB78)</f>
        <v>0</v>
      </c>
      <c r="BC82" s="78">
        <f t="shared" si="462"/>
        <v>0</v>
      </c>
      <c r="BD82" s="78">
        <f t="shared" si="462"/>
        <v>0</v>
      </c>
      <c r="BE82" s="150"/>
    </row>
    <row r="83" spans="1:57" ht="21.75" customHeight="1" x14ac:dyDescent="0.25">
      <c r="A83" s="108"/>
      <c r="B83" s="102"/>
      <c r="C83" s="138" t="s">
        <v>76</v>
      </c>
      <c r="D83" s="139"/>
      <c r="E83" s="139"/>
      <c r="F83" s="139"/>
      <c r="G83" s="139"/>
      <c r="H83" s="28">
        <f>SUM(I83,N83,S83)</f>
        <v>59489.3</v>
      </c>
      <c r="I83" s="47">
        <f t="shared" ref="I83" si="463">SUM(J83:M83)</f>
        <v>0</v>
      </c>
      <c r="J83" s="28">
        <f>SUM(J82)</f>
        <v>0</v>
      </c>
      <c r="K83" s="28">
        <f>SUM(K82)</f>
        <v>0</v>
      </c>
      <c r="L83" s="28">
        <f>SUM(L82)</f>
        <v>0</v>
      </c>
      <c r="M83" s="28">
        <f>SUM(M82)</f>
        <v>0</v>
      </c>
      <c r="N83" s="47">
        <f t="shared" ref="N83" si="464">SUM(O83:R83)</f>
        <v>20025.400000000001</v>
      </c>
      <c r="O83" s="28">
        <f>SUM(O82)</f>
        <v>0</v>
      </c>
      <c r="P83" s="28">
        <f>SUM(P82)</f>
        <v>20025.400000000001</v>
      </c>
      <c r="Q83" s="28">
        <f>SUM(Q82)</f>
        <v>0</v>
      </c>
      <c r="R83" s="28">
        <f>SUM(R82)</f>
        <v>0</v>
      </c>
      <c r="S83" s="47">
        <f t="shared" ref="S83" si="465">SUM(T83:W83)</f>
        <v>39463.9</v>
      </c>
      <c r="T83" s="28">
        <f>SUM(T82)</f>
        <v>0</v>
      </c>
      <c r="U83" s="28">
        <f>SUM(U82)</f>
        <v>39463.9</v>
      </c>
      <c r="V83" s="28">
        <f>SUM(V82)</f>
        <v>0</v>
      </c>
      <c r="W83" s="28">
        <f>SUM(W82)</f>
        <v>0</v>
      </c>
      <c r="X83" s="28">
        <f t="shared" ref="X83" si="466">SUM(Y83,AD83,AI83)</f>
        <v>0</v>
      </c>
      <c r="Y83" s="47">
        <f t="shared" ref="Y83" si="467">SUM(Z83:AC83)</f>
        <v>0</v>
      </c>
      <c r="Z83" s="28">
        <f>SUM(Z82)</f>
        <v>0</v>
      </c>
      <c r="AA83" s="28">
        <f>SUM(AA82)</f>
        <v>0</v>
      </c>
      <c r="AB83" s="28">
        <f>SUM(AB82)</f>
        <v>0</v>
      </c>
      <c r="AC83" s="28">
        <f>SUM(AC82)</f>
        <v>0</v>
      </c>
      <c r="AD83" s="47">
        <f t="shared" si="445"/>
        <v>0</v>
      </c>
      <c r="AE83" s="28">
        <f>SUM(AE82)</f>
        <v>0</v>
      </c>
      <c r="AF83" s="28">
        <f>SUM(AF82)</f>
        <v>0</v>
      </c>
      <c r="AG83" s="28">
        <f>SUM(AG82)</f>
        <v>0</v>
      </c>
      <c r="AH83" s="28">
        <f>SUM(AH82)</f>
        <v>0</v>
      </c>
      <c r="AI83" s="28">
        <f t="shared" ref="AI83" si="468">SUM(AJ83,AO83,AT83)</f>
        <v>0</v>
      </c>
      <c r="AJ83" s="47">
        <f t="shared" si="452"/>
        <v>0</v>
      </c>
      <c r="AK83" s="28">
        <f>SUM(AK82)</f>
        <v>0</v>
      </c>
      <c r="AL83" s="28">
        <f>SUM(AL82)</f>
        <v>0</v>
      </c>
      <c r="AM83" s="28">
        <f>SUM(AM82)</f>
        <v>0</v>
      </c>
      <c r="AN83" s="28">
        <f>SUM(AN82)</f>
        <v>0</v>
      </c>
      <c r="AO83" s="47">
        <f t="shared" si="447"/>
        <v>0</v>
      </c>
      <c r="AP83" s="28">
        <f>SUM(AP82)</f>
        <v>0</v>
      </c>
      <c r="AQ83" s="28">
        <f>SUM(AQ82)</f>
        <v>0</v>
      </c>
      <c r="AR83" s="28">
        <f>SUM(AR82)</f>
        <v>0</v>
      </c>
      <c r="AS83" s="28">
        <f>SUM(AS82)</f>
        <v>0</v>
      </c>
      <c r="AT83" s="28">
        <f t="shared" ref="AT83" si="469">SUM(AU83,AZ83,BE83)</f>
        <v>0</v>
      </c>
      <c r="AU83" s="47">
        <f t="shared" si="453"/>
        <v>0</v>
      </c>
      <c r="AV83" s="28">
        <f>SUM(AV82)</f>
        <v>0</v>
      </c>
      <c r="AW83" s="28">
        <f>SUM(AW82)</f>
        <v>0</v>
      </c>
      <c r="AX83" s="28">
        <f>SUM(AX82)</f>
        <v>0</v>
      </c>
      <c r="AY83" s="28">
        <f>SUM(AY82)</f>
        <v>0</v>
      </c>
      <c r="AZ83" s="47">
        <f t="shared" si="449"/>
        <v>0</v>
      </c>
      <c r="BA83" s="28">
        <f>SUM(BA82)</f>
        <v>0</v>
      </c>
      <c r="BB83" s="28">
        <f>SUM(BB82)</f>
        <v>0</v>
      </c>
      <c r="BC83" s="28">
        <f>SUM(BC82)</f>
        <v>0</v>
      </c>
      <c r="BD83" s="28">
        <f>SUM(BD82)</f>
        <v>0</v>
      </c>
      <c r="BE83" s="150"/>
    </row>
    <row r="84" spans="1:57" ht="21.75" customHeight="1" x14ac:dyDescent="0.25">
      <c r="A84" s="94"/>
      <c r="B84" s="113" t="s">
        <v>179</v>
      </c>
      <c r="C84" s="144" t="s">
        <v>181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6"/>
      <c r="BE84" s="150"/>
    </row>
    <row r="85" spans="1:57" ht="21.75" customHeight="1" outlineLevel="1" x14ac:dyDescent="0.25">
      <c r="A85" s="108"/>
      <c r="B85" s="91" t="s">
        <v>180</v>
      </c>
      <c r="C85" s="133" t="s">
        <v>182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5"/>
      <c r="BE85" s="103"/>
    </row>
    <row r="86" spans="1:57" ht="78" customHeight="1" outlineLevel="1" x14ac:dyDescent="0.25">
      <c r="A86" s="108"/>
      <c r="B86" s="107" t="s">
        <v>184</v>
      </c>
      <c r="C86" s="109" t="s">
        <v>183</v>
      </c>
      <c r="D86" s="114"/>
      <c r="E86" s="114"/>
      <c r="F86" s="114"/>
      <c r="G86" s="114"/>
      <c r="H86" s="29">
        <f>SUM(I86,N86,S86)</f>
        <v>80795.100000000006</v>
      </c>
      <c r="I86" s="77">
        <f>SUM(J86:M86)</f>
        <v>0</v>
      </c>
      <c r="J86" s="78">
        <f>SUM(J87:J89)</f>
        <v>0</v>
      </c>
      <c r="K86" s="78">
        <f t="shared" ref="K86:M86" si="470">SUM(K87:K89)</f>
        <v>0</v>
      </c>
      <c r="L86" s="78">
        <f t="shared" si="470"/>
        <v>0</v>
      </c>
      <c r="M86" s="78">
        <f t="shared" si="470"/>
        <v>0</v>
      </c>
      <c r="N86" s="77">
        <f>SUM(O86:R86)</f>
        <v>21323.199999999997</v>
      </c>
      <c r="O86" s="78">
        <f>SUM(O87:O89)</f>
        <v>0</v>
      </c>
      <c r="P86" s="78">
        <f t="shared" ref="P86:R86" si="471">SUM(P87:P89)</f>
        <v>21323.199999999997</v>
      </c>
      <c r="Q86" s="78">
        <f t="shared" si="471"/>
        <v>0</v>
      </c>
      <c r="R86" s="78">
        <f t="shared" si="471"/>
        <v>0</v>
      </c>
      <c r="S86" s="77">
        <f>SUM(T86:W86)</f>
        <v>59471.9</v>
      </c>
      <c r="T86" s="78">
        <f>SUM(T87:T89)</f>
        <v>0</v>
      </c>
      <c r="U86" s="78">
        <f t="shared" ref="U86:W86" si="472">SUM(U87:U89)</f>
        <v>59471.9</v>
      </c>
      <c r="V86" s="78">
        <f t="shared" si="472"/>
        <v>0</v>
      </c>
      <c r="W86" s="78">
        <f t="shared" si="472"/>
        <v>0</v>
      </c>
      <c r="X86" s="29">
        <f>SUM(Y86,AD86)</f>
        <v>0</v>
      </c>
      <c r="Y86" s="77">
        <f>SUM(Z86:AC86)</f>
        <v>0</v>
      </c>
      <c r="Z86" s="78">
        <f>SUM(Z87:Z89)</f>
        <v>0</v>
      </c>
      <c r="AA86" s="78">
        <f t="shared" ref="AA86:AC86" si="473">SUM(AA87:AA89)</f>
        <v>0</v>
      </c>
      <c r="AB86" s="78">
        <f t="shared" si="473"/>
        <v>0</v>
      </c>
      <c r="AC86" s="78">
        <f t="shared" si="473"/>
        <v>0</v>
      </c>
      <c r="AD86" s="77">
        <f>SUM(AE86:AH86)</f>
        <v>0</v>
      </c>
      <c r="AE86" s="78">
        <f>SUM(AE87:AE89)</f>
        <v>0</v>
      </c>
      <c r="AF86" s="78">
        <f t="shared" ref="AF86:AH86" si="474">SUM(AF87:AF89)</f>
        <v>0</v>
      </c>
      <c r="AG86" s="78">
        <f t="shared" si="474"/>
        <v>0</v>
      </c>
      <c r="AH86" s="78">
        <f t="shared" si="474"/>
        <v>0</v>
      </c>
      <c r="AI86" s="29">
        <f>SUM(AJ86,AO86)</f>
        <v>0</v>
      </c>
      <c r="AJ86" s="77">
        <f>SUM(AK86:AN86)</f>
        <v>0</v>
      </c>
      <c r="AK86" s="78">
        <f>SUM(AK87:AK89)</f>
        <v>0</v>
      </c>
      <c r="AL86" s="78">
        <f t="shared" ref="AL86:AN86" si="475">SUM(AL87:AL89)</f>
        <v>0</v>
      </c>
      <c r="AM86" s="78">
        <f t="shared" si="475"/>
        <v>0</v>
      </c>
      <c r="AN86" s="78">
        <f t="shared" si="475"/>
        <v>0</v>
      </c>
      <c r="AO86" s="77">
        <f>SUM(AP86:AS86)</f>
        <v>0</v>
      </c>
      <c r="AP86" s="78">
        <f>SUM(AP87:AP89)</f>
        <v>0</v>
      </c>
      <c r="AQ86" s="78">
        <f t="shared" ref="AQ86:AS86" si="476">SUM(AQ87:AQ89)</f>
        <v>0</v>
      </c>
      <c r="AR86" s="78">
        <f t="shared" si="476"/>
        <v>0</v>
      </c>
      <c r="AS86" s="78">
        <f t="shared" si="476"/>
        <v>0</v>
      </c>
      <c r="AT86" s="29">
        <f>SUM(AU86,AZ86)</f>
        <v>0</v>
      </c>
      <c r="AU86" s="77">
        <f>SUM(AV86:AY86)</f>
        <v>0</v>
      </c>
      <c r="AV86" s="78">
        <f>SUM(AV87:AV89)</f>
        <v>0</v>
      </c>
      <c r="AW86" s="78">
        <f t="shared" ref="AW86:AY86" si="477">SUM(AW87:AW89)</f>
        <v>0</v>
      </c>
      <c r="AX86" s="78">
        <f t="shared" si="477"/>
        <v>0</v>
      </c>
      <c r="AY86" s="78">
        <f t="shared" si="477"/>
        <v>0</v>
      </c>
      <c r="AZ86" s="77">
        <f>SUM(BA86:BD86)</f>
        <v>0</v>
      </c>
      <c r="BA86" s="78">
        <f>SUM(BA87:BA89)</f>
        <v>0</v>
      </c>
      <c r="BB86" s="78">
        <f t="shared" ref="BB86:BD86" si="478">SUM(BB87:BB89)</f>
        <v>0</v>
      </c>
      <c r="BC86" s="78">
        <f t="shared" si="478"/>
        <v>0</v>
      </c>
      <c r="BD86" s="78">
        <f t="shared" si="478"/>
        <v>0</v>
      </c>
      <c r="BE86" s="103"/>
    </row>
    <row r="87" spans="1:57" ht="52.5" customHeight="1" outlineLevel="1" x14ac:dyDescent="0.25">
      <c r="A87" s="108"/>
      <c r="B87" s="107" t="s">
        <v>188</v>
      </c>
      <c r="C87" s="104" t="s">
        <v>185</v>
      </c>
      <c r="D87" s="109" t="s">
        <v>192</v>
      </c>
      <c r="E87" s="110" t="s">
        <v>193</v>
      </c>
      <c r="F87" s="136" t="s">
        <v>32</v>
      </c>
      <c r="G87" s="124" t="s">
        <v>196</v>
      </c>
      <c r="H87" s="29">
        <f>SUM(I87,N87,S87)</f>
        <v>29913.1</v>
      </c>
      <c r="I87" s="77">
        <f t="shared" ref="I87:I89" si="479">SUM(J87:M87)</f>
        <v>0</v>
      </c>
      <c r="J87" s="78"/>
      <c r="K87" s="78"/>
      <c r="L87" s="78"/>
      <c r="M87" s="78"/>
      <c r="N87" s="77">
        <f t="shared" ref="N87:N89" si="480">SUM(O87:R87)</f>
        <v>7373.8</v>
      </c>
      <c r="O87" s="78"/>
      <c r="P87" s="78">
        <v>7373.8</v>
      </c>
      <c r="Q87" s="78"/>
      <c r="R87" s="78"/>
      <c r="S87" s="77">
        <f t="shared" ref="S87:S89" si="481">SUM(T87:W87)</f>
        <v>22539.3</v>
      </c>
      <c r="T87" s="78"/>
      <c r="U87" s="78">
        <v>22539.3</v>
      </c>
      <c r="V87" s="78"/>
      <c r="W87" s="78"/>
      <c r="X87" s="29">
        <f t="shared" ref="X87:X90" si="482">SUM(Y87,AD87)</f>
        <v>0</v>
      </c>
      <c r="Y87" s="77">
        <f>SUM(Z87:AC87)</f>
        <v>0</v>
      </c>
      <c r="Z87" s="78"/>
      <c r="AA87" s="78"/>
      <c r="AB87" s="78"/>
      <c r="AC87" s="78"/>
      <c r="AD87" s="77">
        <f t="shared" ref="AD87:AD91" si="483">SUM(AE87:AH87)</f>
        <v>0</v>
      </c>
      <c r="AE87" s="78"/>
      <c r="AF87" s="78"/>
      <c r="AG87" s="78"/>
      <c r="AH87" s="78"/>
      <c r="AI87" s="29">
        <f t="shared" ref="AI87:AI90" si="484">SUM(AJ87,AO87)</f>
        <v>0</v>
      </c>
      <c r="AJ87" s="77">
        <f>SUM(AK87:AN87)</f>
        <v>0</v>
      </c>
      <c r="AK87" s="78"/>
      <c r="AL87" s="78"/>
      <c r="AM87" s="78"/>
      <c r="AN87" s="78"/>
      <c r="AO87" s="77">
        <f t="shared" ref="AO87:AO91" si="485">SUM(AP87:AS87)</f>
        <v>0</v>
      </c>
      <c r="AP87" s="78"/>
      <c r="AQ87" s="78"/>
      <c r="AR87" s="78"/>
      <c r="AS87" s="78"/>
      <c r="AT87" s="29">
        <f t="shared" ref="AT87:AT90" si="486">SUM(AU87,AZ87)</f>
        <v>0</v>
      </c>
      <c r="AU87" s="77">
        <f>SUM(AV87:AY87)</f>
        <v>0</v>
      </c>
      <c r="AV87" s="78"/>
      <c r="AW87" s="78"/>
      <c r="AX87" s="78"/>
      <c r="AY87" s="78"/>
      <c r="AZ87" s="77">
        <f t="shared" ref="AZ87:AZ91" si="487">SUM(BA87:BD87)</f>
        <v>0</v>
      </c>
      <c r="BA87" s="78"/>
      <c r="BB87" s="78"/>
      <c r="BC87" s="78"/>
      <c r="BD87" s="78"/>
      <c r="BE87" s="103"/>
    </row>
    <row r="88" spans="1:57" ht="52.5" customHeight="1" outlineLevel="1" x14ac:dyDescent="0.25">
      <c r="A88" s="108"/>
      <c r="B88" s="107" t="s">
        <v>189</v>
      </c>
      <c r="C88" s="104" t="s">
        <v>186</v>
      </c>
      <c r="D88" s="109" t="s">
        <v>192</v>
      </c>
      <c r="E88" s="110" t="s">
        <v>194</v>
      </c>
      <c r="F88" s="136"/>
      <c r="G88" s="126"/>
      <c r="H88" s="29">
        <f t="shared" ref="H88:H90" si="488">SUM(I88,N88,S88)</f>
        <v>28384.2</v>
      </c>
      <c r="I88" s="77">
        <f t="shared" si="479"/>
        <v>0</v>
      </c>
      <c r="J88" s="78"/>
      <c r="K88" s="78"/>
      <c r="L88" s="78"/>
      <c r="M88" s="78"/>
      <c r="N88" s="77">
        <f t="shared" si="480"/>
        <v>7360</v>
      </c>
      <c r="O88" s="78"/>
      <c r="P88" s="78">
        <v>7360</v>
      </c>
      <c r="Q88" s="78"/>
      <c r="R88" s="78"/>
      <c r="S88" s="77">
        <f t="shared" si="481"/>
        <v>21024.2</v>
      </c>
      <c r="T88" s="78"/>
      <c r="U88" s="78">
        <v>21024.2</v>
      </c>
      <c r="V88" s="78"/>
      <c r="W88" s="78"/>
      <c r="X88" s="29">
        <f t="shared" si="482"/>
        <v>0</v>
      </c>
      <c r="Y88" s="77">
        <f t="shared" ref="Y88:Y89" si="489">SUM(Z88:AC88)</f>
        <v>0</v>
      </c>
      <c r="Z88" s="78"/>
      <c r="AA88" s="78"/>
      <c r="AB88" s="78"/>
      <c r="AC88" s="78"/>
      <c r="AD88" s="77">
        <f t="shared" si="483"/>
        <v>0</v>
      </c>
      <c r="AE88" s="78"/>
      <c r="AF88" s="78"/>
      <c r="AG88" s="78"/>
      <c r="AH88" s="78"/>
      <c r="AI88" s="29">
        <f t="shared" si="484"/>
        <v>0</v>
      </c>
      <c r="AJ88" s="77">
        <f t="shared" ref="AJ88:AJ91" si="490">SUM(AK88:AN88)</f>
        <v>0</v>
      </c>
      <c r="AK88" s="78"/>
      <c r="AL88" s="78"/>
      <c r="AM88" s="78"/>
      <c r="AN88" s="78"/>
      <c r="AO88" s="77">
        <f t="shared" si="485"/>
        <v>0</v>
      </c>
      <c r="AP88" s="78"/>
      <c r="AQ88" s="78"/>
      <c r="AR88" s="78"/>
      <c r="AS88" s="78"/>
      <c r="AT88" s="29">
        <f t="shared" si="486"/>
        <v>0</v>
      </c>
      <c r="AU88" s="77">
        <f t="shared" ref="AU88:AU91" si="491">SUM(AV88:AY88)</f>
        <v>0</v>
      </c>
      <c r="AV88" s="78"/>
      <c r="AW88" s="78"/>
      <c r="AX88" s="78"/>
      <c r="AY88" s="78"/>
      <c r="AZ88" s="77">
        <f t="shared" si="487"/>
        <v>0</v>
      </c>
      <c r="BA88" s="78"/>
      <c r="BB88" s="78"/>
      <c r="BC88" s="78"/>
      <c r="BD88" s="78"/>
      <c r="BE88" s="103"/>
    </row>
    <row r="89" spans="1:57" ht="52.5" customHeight="1" outlineLevel="1" x14ac:dyDescent="0.25">
      <c r="A89" s="108"/>
      <c r="B89" s="107" t="s">
        <v>190</v>
      </c>
      <c r="C89" s="104" t="s">
        <v>187</v>
      </c>
      <c r="D89" s="109" t="s">
        <v>191</v>
      </c>
      <c r="E89" s="110" t="s">
        <v>195</v>
      </c>
      <c r="F89" s="136"/>
      <c r="G89" s="111" t="s">
        <v>197</v>
      </c>
      <c r="H89" s="29">
        <f t="shared" si="488"/>
        <v>22497.8</v>
      </c>
      <c r="I89" s="77">
        <f t="shared" si="479"/>
        <v>0</v>
      </c>
      <c r="J89" s="78"/>
      <c r="K89" s="78"/>
      <c r="L89" s="78"/>
      <c r="M89" s="78"/>
      <c r="N89" s="77">
        <f t="shared" si="480"/>
        <v>6589.4</v>
      </c>
      <c r="O89" s="78"/>
      <c r="P89" s="78">
        <v>6589.4</v>
      </c>
      <c r="Q89" s="78"/>
      <c r="R89" s="78"/>
      <c r="S89" s="77">
        <f t="shared" si="481"/>
        <v>15908.4</v>
      </c>
      <c r="T89" s="78"/>
      <c r="U89" s="78">
        <v>15908.4</v>
      </c>
      <c r="V89" s="78"/>
      <c r="W89" s="78"/>
      <c r="X89" s="29">
        <f t="shared" si="482"/>
        <v>0</v>
      </c>
      <c r="Y89" s="77">
        <f t="shared" si="489"/>
        <v>0</v>
      </c>
      <c r="Z89" s="78"/>
      <c r="AA89" s="78"/>
      <c r="AB89" s="78"/>
      <c r="AC89" s="78"/>
      <c r="AD89" s="77">
        <f t="shared" si="483"/>
        <v>0</v>
      </c>
      <c r="AE89" s="78"/>
      <c r="AF89" s="78"/>
      <c r="AG89" s="78"/>
      <c r="AH89" s="78"/>
      <c r="AI89" s="29">
        <f t="shared" si="484"/>
        <v>0</v>
      </c>
      <c r="AJ89" s="77">
        <f t="shared" si="490"/>
        <v>0</v>
      </c>
      <c r="AK89" s="78"/>
      <c r="AL89" s="78"/>
      <c r="AM89" s="78"/>
      <c r="AN89" s="78"/>
      <c r="AO89" s="77">
        <f t="shared" si="485"/>
        <v>0</v>
      </c>
      <c r="AP89" s="78"/>
      <c r="AQ89" s="78"/>
      <c r="AR89" s="78"/>
      <c r="AS89" s="78"/>
      <c r="AT89" s="29">
        <f t="shared" si="486"/>
        <v>0</v>
      </c>
      <c r="AU89" s="77">
        <f t="shared" si="491"/>
        <v>0</v>
      </c>
      <c r="AV89" s="78"/>
      <c r="AW89" s="78"/>
      <c r="AX89" s="78"/>
      <c r="AY89" s="78"/>
      <c r="AZ89" s="77">
        <f t="shared" si="487"/>
        <v>0</v>
      </c>
      <c r="BA89" s="78"/>
      <c r="BB89" s="78"/>
      <c r="BC89" s="78"/>
      <c r="BD89" s="78"/>
      <c r="BE89" s="103"/>
    </row>
    <row r="90" spans="1:57" ht="21.75" customHeight="1" outlineLevel="1" x14ac:dyDescent="0.25">
      <c r="A90" s="108"/>
      <c r="B90" s="137" t="s">
        <v>14</v>
      </c>
      <c r="C90" s="137"/>
      <c r="D90" s="137"/>
      <c r="E90" s="137"/>
      <c r="F90" s="137"/>
      <c r="G90" s="137"/>
      <c r="H90" s="29">
        <f t="shared" si="488"/>
        <v>80795.100000000006</v>
      </c>
      <c r="I90" s="77">
        <f>SUM(J90:M90)</f>
        <v>0</v>
      </c>
      <c r="J90" s="78">
        <f>SUM(J86)</f>
        <v>0</v>
      </c>
      <c r="K90" s="78">
        <f t="shared" ref="K90:M90" si="492">SUM(K86)</f>
        <v>0</v>
      </c>
      <c r="L90" s="78">
        <f t="shared" si="492"/>
        <v>0</v>
      </c>
      <c r="M90" s="78">
        <f t="shared" si="492"/>
        <v>0</v>
      </c>
      <c r="N90" s="77">
        <f>SUM(O90:R90)</f>
        <v>21323.199999999997</v>
      </c>
      <c r="O90" s="78">
        <f>SUM(O86)</f>
        <v>0</v>
      </c>
      <c r="P90" s="78">
        <f t="shared" ref="P90:R90" si="493">SUM(P86)</f>
        <v>21323.199999999997</v>
      </c>
      <c r="Q90" s="78">
        <f t="shared" si="493"/>
        <v>0</v>
      </c>
      <c r="R90" s="78">
        <f t="shared" si="493"/>
        <v>0</v>
      </c>
      <c r="S90" s="77">
        <f>SUM(T90:W90)</f>
        <v>59471.9</v>
      </c>
      <c r="T90" s="78">
        <f>SUM(T86)</f>
        <v>0</v>
      </c>
      <c r="U90" s="78">
        <f t="shared" ref="U90:W90" si="494">SUM(U86)</f>
        <v>59471.9</v>
      </c>
      <c r="V90" s="78">
        <f t="shared" si="494"/>
        <v>0</v>
      </c>
      <c r="W90" s="78">
        <f t="shared" si="494"/>
        <v>0</v>
      </c>
      <c r="X90" s="29">
        <f t="shared" si="482"/>
        <v>0</v>
      </c>
      <c r="Y90" s="77">
        <f>SUM(Z90:AC90)</f>
        <v>0</v>
      </c>
      <c r="Z90" s="78">
        <f>SUM(Z86)</f>
        <v>0</v>
      </c>
      <c r="AA90" s="78">
        <f t="shared" ref="AA90:AC90" si="495">SUM(AA86)</f>
        <v>0</v>
      </c>
      <c r="AB90" s="78">
        <f t="shared" si="495"/>
        <v>0</v>
      </c>
      <c r="AC90" s="78">
        <f t="shared" si="495"/>
        <v>0</v>
      </c>
      <c r="AD90" s="77">
        <f t="shared" si="483"/>
        <v>0</v>
      </c>
      <c r="AE90" s="78">
        <f>SUM(AE86)</f>
        <v>0</v>
      </c>
      <c r="AF90" s="78">
        <f t="shared" ref="AF90:AH90" si="496">SUM(AF86)</f>
        <v>0</v>
      </c>
      <c r="AG90" s="78">
        <f t="shared" si="496"/>
        <v>0</v>
      </c>
      <c r="AH90" s="78">
        <f t="shared" si="496"/>
        <v>0</v>
      </c>
      <c r="AI90" s="29">
        <f t="shared" si="484"/>
        <v>0</v>
      </c>
      <c r="AJ90" s="77">
        <f t="shared" si="490"/>
        <v>0</v>
      </c>
      <c r="AK90" s="78">
        <f>SUM(AK86)</f>
        <v>0</v>
      </c>
      <c r="AL90" s="78">
        <f t="shared" ref="AL90:AN90" si="497">SUM(AL86)</f>
        <v>0</v>
      </c>
      <c r="AM90" s="78">
        <f t="shared" si="497"/>
        <v>0</v>
      </c>
      <c r="AN90" s="78">
        <f t="shared" si="497"/>
        <v>0</v>
      </c>
      <c r="AO90" s="77">
        <f t="shared" si="485"/>
        <v>0</v>
      </c>
      <c r="AP90" s="78">
        <f>SUM(AP86)</f>
        <v>0</v>
      </c>
      <c r="AQ90" s="78">
        <f t="shared" ref="AQ90:AS90" si="498">SUM(AQ86)</f>
        <v>0</v>
      </c>
      <c r="AR90" s="78">
        <f t="shared" si="498"/>
        <v>0</v>
      </c>
      <c r="AS90" s="78">
        <f t="shared" si="498"/>
        <v>0</v>
      </c>
      <c r="AT90" s="29">
        <f t="shared" si="486"/>
        <v>0</v>
      </c>
      <c r="AU90" s="77">
        <f t="shared" si="491"/>
        <v>0</v>
      </c>
      <c r="AV90" s="78">
        <f>SUM(AV86)</f>
        <v>0</v>
      </c>
      <c r="AW90" s="78">
        <f t="shared" ref="AW90:AY90" si="499">SUM(AW86)</f>
        <v>0</v>
      </c>
      <c r="AX90" s="78">
        <f t="shared" si="499"/>
        <v>0</v>
      </c>
      <c r="AY90" s="78">
        <f t="shared" si="499"/>
        <v>0</v>
      </c>
      <c r="AZ90" s="77">
        <f t="shared" si="487"/>
        <v>0</v>
      </c>
      <c r="BA90" s="78">
        <f>SUM(BA86)</f>
        <v>0</v>
      </c>
      <c r="BB90" s="78">
        <f t="shared" ref="BB90:BD90" si="500">SUM(BB86)</f>
        <v>0</v>
      </c>
      <c r="BC90" s="78">
        <f t="shared" si="500"/>
        <v>0</v>
      </c>
      <c r="BD90" s="78">
        <f t="shared" si="500"/>
        <v>0</v>
      </c>
      <c r="BE90" s="103"/>
    </row>
    <row r="91" spans="1:57" ht="21.75" customHeight="1" x14ac:dyDescent="0.25">
      <c r="A91" s="108"/>
      <c r="B91" s="102"/>
      <c r="C91" s="105"/>
      <c r="D91" s="106" t="s">
        <v>76</v>
      </c>
      <c r="E91" s="106"/>
      <c r="F91" s="106"/>
      <c r="G91" s="106"/>
      <c r="H91" s="28">
        <f>SUM(I91,N91,S91)</f>
        <v>80795.100000000006</v>
      </c>
      <c r="I91" s="47">
        <f t="shared" ref="I91" si="501">SUM(J91:M91)</f>
        <v>0</v>
      </c>
      <c r="J91" s="28">
        <f>SUM(J90)</f>
        <v>0</v>
      </c>
      <c r="K91" s="28">
        <f>SUM(K90)</f>
        <v>0</v>
      </c>
      <c r="L91" s="28">
        <f>SUM(L90)</f>
        <v>0</v>
      </c>
      <c r="M91" s="28">
        <f>SUM(M90)</f>
        <v>0</v>
      </c>
      <c r="N91" s="47">
        <f t="shared" ref="N91" si="502">SUM(O91:R91)</f>
        <v>21323.199999999997</v>
      </c>
      <c r="O91" s="28">
        <f>SUM(O90)</f>
        <v>0</v>
      </c>
      <c r="P91" s="28">
        <f>SUM(P90)</f>
        <v>21323.199999999997</v>
      </c>
      <c r="Q91" s="28">
        <f>SUM(Q90)</f>
        <v>0</v>
      </c>
      <c r="R91" s="28">
        <f>SUM(R90)</f>
        <v>0</v>
      </c>
      <c r="S91" s="47">
        <f t="shared" ref="S91" si="503">SUM(T91:W91)</f>
        <v>59471.9</v>
      </c>
      <c r="T91" s="28">
        <f>SUM(T90)</f>
        <v>0</v>
      </c>
      <c r="U91" s="28">
        <f>SUM(U90)</f>
        <v>59471.9</v>
      </c>
      <c r="V91" s="28">
        <f>SUM(V90)</f>
        <v>0</v>
      </c>
      <c r="W91" s="28">
        <f>SUM(W90)</f>
        <v>0</v>
      </c>
      <c r="X91" s="28">
        <f t="shared" ref="X91" si="504">SUM(Y91,AD91,AI91)</f>
        <v>0</v>
      </c>
      <c r="Y91" s="47">
        <f t="shared" ref="Y91" si="505">SUM(Z91:AC91)</f>
        <v>0</v>
      </c>
      <c r="Z91" s="28">
        <f>SUM(Z90)</f>
        <v>0</v>
      </c>
      <c r="AA91" s="28">
        <f>SUM(AA90)</f>
        <v>0</v>
      </c>
      <c r="AB91" s="28">
        <f>SUM(AB90)</f>
        <v>0</v>
      </c>
      <c r="AC91" s="28">
        <f>SUM(AC90)</f>
        <v>0</v>
      </c>
      <c r="AD91" s="47">
        <f t="shared" si="483"/>
        <v>0</v>
      </c>
      <c r="AE91" s="28">
        <f>SUM(AE90)</f>
        <v>0</v>
      </c>
      <c r="AF91" s="28">
        <f>SUM(AF90)</f>
        <v>0</v>
      </c>
      <c r="AG91" s="28">
        <f>SUM(AG90)</f>
        <v>0</v>
      </c>
      <c r="AH91" s="28">
        <f>SUM(AH90)</f>
        <v>0</v>
      </c>
      <c r="AI91" s="28">
        <f t="shared" ref="AI91" si="506">SUM(AJ91,AO91,AT91)</f>
        <v>0</v>
      </c>
      <c r="AJ91" s="47">
        <f t="shared" si="490"/>
        <v>0</v>
      </c>
      <c r="AK91" s="28">
        <f>SUM(AK90)</f>
        <v>0</v>
      </c>
      <c r="AL91" s="28">
        <f>SUM(AL90)</f>
        <v>0</v>
      </c>
      <c r="AM91" s="28">
        <f>SUM(AM90)</f>
        <v>0</v>
      </c>
      <c r="AN91" s="28">
        <f>SUM(AN90)</f>
        <v>0</v>
      </c>
      <c r="AO91" s="47">
        <f t="shared" si="485"/>
        <v>0</v>
      </c>
      <c r="AP91" s="28">
        <f>SUM(AP90)</f>
        <v>0</v>
      </c>
      <c r="AQ91" s="28">
        <f>SUM(AQ90)</f>
        <v>0</v>
      </c>
      <c r="AR91" s="28">
        <f>SUM(AR90)</f>
        <v>0</v>
      </c>
      <c r="AS91" s="28">
        <f>SUM(AS90)</f>
        <v>0</v>
      </c>
      <c r="AT91" s="28">
        <f t="shared" ref="AT91" si="507">SUM(AU91,AZ91,BE91)</f>
        <v>0</v>
      </c>
      <c r="AU91" s="47">
        <f t="shared" si="491"/>
        <v>0</v>
      </c>
      <c r="AV91" s="28">
        <f>SUM(AV90)</f>
        <v>0</v>
      </c>
      <c r="AW91" s="28">
        <f>SUM(AW90)</f>
        <v>0</v>
      </c>
      <c r="AX91" s="28">
        <f>SUM(AX90)</f>
        <v>0</v>
      </c>
      <c r="AY91" s="28">
        <f>SUM(AY90)</f>
        <v>0</v>
      </c>
      <c r="AZ91" s="47">
        <f t="shared" si="487"/>
        <v>0</v>
      </c>
      <c r="BA91" s="28">
        <f>SUM(BA90)</f>
        <v>0</v>
      </c>
      <c r="BB91" s="28">
        <f>SUM(BB90)</f>
        <v>0</v>
      </c>
      <c r="BC91" s="28">
        <f>SUM(BC90)</f>
        <v>0</v>
      </c>
      <c r="BD91" s="28">
        <f>SUM(BD90)</f>
        <v>0</v>
      </c>
      <c r="BE91" s="103"/>
    </row>
    <row r="92" spans="1:57" s="8" customFormat="1" ht="21.75" customHeight="1" x14ac:dyDescent="0.25">
      <c r="A92" s="138" t="s">
        <v>74</v>
      </c>
      <c r="B92" s="139"/>
      <c r="C92" s="139"/>
      <c r="D92" s="139"/>
      <c r="E92" s="139"/>
      <c r="F92" s="139"/>
      <c r="G92" s="149"/>
      <c r="H92" s="100">
        <f>I92+N92+S92</f>
        <v>1505535.2</v>
      </c>
      <c r="I92" s="101">
        <f>SUM(J92:M92)</f>
        <v>148884.20000000001</v>
      </c>
      <c r="J92" s="100">
        <f>J20+J28+J36+J60+J66+J75+J83+J91</f>
        <v>0</v>
      </c>
      <c r="K92" s="100">
        <f t="shared" ref="K92:M92" si="508">K20+K28+K36+K60+K66+K75+K83+K91</f>
        <v>119687.40000000001</v>
      </c>
      <c r="L92" s="100">
        <f t="shared" si="508"/>
        <v>589.9</v>
      </c>
      <c r="M92" s="100">
        <f t="shared" si="508"/>
        <v>28606.9</v>
      </c>
      <c r="N92" s="101">
        <f>SUM(O92:R92)</f>
        <v>740135.39999999991</v>
      </c>
      <c r="O92" s="100">
        <f>O20+O28+O36+O60+O66+O75+O83+O91</f>
        <v>0</v>
      </c>
      <c r="P92" s="100">
        <f t="shared" ref="P92" si="509">P20+P28+P36+P60+P66+P75+P83+P91</f>
        <v>552956.5</v>
      </c>
      <c r="Q92" s="100">
        <f t="shared" ref="Q92" si="510">Q20+Q28+Q36+Q60+Q66+Q75+Q83+Q91</f>
        <v>1752.6</v>
      </c>
      <c r="R92" s="100">
        <f t="shared" ref="R92" si="511">R20+R28+R36+R60+R66+R75+R83+R91</f>
        <v>185426.3</v>
      </c>
      <c r="S92" s="101">
        <f>SUM(T92:W92)</f>
        <v>616515.60000000009</v>
      </c>
      <c r="T92" s="100">
        <f>T20+T28+T36+T60+T66+T75+T83+T91</f>
        <v>0</v>
      </c>
      <c r="U92" s="100">
        <f t="shared" ref="U92" si="512">U20+U28+U36+U60+U66+U75+U83+U91</f>
        <v>545102.00000000012</v>
      </c>
      <c r="V92" s="100">
        <f t="shared" ref="V92" si="513">V20+V28+V36+V60+V66+V75+V83+V91</f>
        <v>854.59999999999991</v>
      </c>
      <c r="W92" s="100">
        <f t="shared" ref="W92" si="514">W20+W28+W36+W60+W66+W75+W83+W91</f>
        <v>70559</v>
      </c>
      <c r="X92" s="100">
        <f>Y92+AD92</f>
        <v>348025.3</v>
      </c>
      <c r="Y92" s="101">
        <f>SUM(Z92:AC92)</f>
        <v>148884.20000000001</v>
      </c>
      <c r="Z92" s="100">
        <f>Z20+Z28+Z36+Z60+Z66+Z75+Z83+Z91</f>
        <v>0</v>
      </c>
      <c r="AA92" s="100">
        <f t="shared" ref="AA92:AC92" si="515">AA20+AA28+AA36+AA60+AA66+AA75+AA83+AA91</f>
        <v>119687.40000000001</v>
      </c>
      <c r="AB92" s="100">
        <f t="shared" si="515"/>
        <v>589.9</v>
      </c>
      <c r="AC92" s="100">
        <f t="shared" si="515"/>
        <v>28606.9</v>
      </c>
      <c r="AD92" s="101">
        <f>SUM(AE92:AH92)</f>
        <v>199141.09999999998</v>
      </c>
      <c r="AE92" s="100">
        <f>AE20+AE28+AE36+AE60+AE66+AE75+AE83+AE91</f>
        <v>0</v>
      </c>
      <c r="AF92" s="100">
        <f t="shared" ref="AF92" si="516">AF20+AF28+AF36+AF60+AF66+AF75+AF83+AF91</f>
        <v>162410.5</v>
      </c>
      <c r="AG92" s="100">
        <f t="shared" ref="AG92" si="517">AG20+AG28+AG36+AG60+AG66+AG75+AG83+AG91</f>
        <v>19090.800000000003</v>
      </c>
      <c r="AH92" s="100">
        <f t="shared" ref="AH92" si="518">AH20+AH28+AH36+AH60+AH66+AH75+AH83+AH91</f>
        <v>17639.8</v>
      </c>
      <c r="AI92" s="100">
        <f>AJ92+AO92</f>
        <v>148552.79999999999</v>
      </c>
      <c r="AJ92" s="101">
        <f>SUM(AK92:AN92)</f>
        <v>61589.700000000004</v>
      </c>
      <c r="AK92" s="100">
        <f>AK20+AK28+AK36+AK60+AK66+AK75+AK83+AK91</f>
        <v>0</v>
      </c>
      <c r="AL92" s="100">
        <f t="shared" ref="AL92" si="519">AL20+AL28+AL36+AL60+AL66+AL75+AL83+AL91</f>
        <v>32705.5</v>
      </c>
      <c r="AM92" s="100">
        <f t="shared" ref="AM92" si="520">AM20+AM28+AM36+AM60+AM66+AM75+AM83+AM91</f>
        <v>277.3</v>
      </c>
      <c r="AN92" s="100">
        <f t="shared" ref="AN92" si="521">AN20+AN28+AN36+AN60+AN66+AN75+AN83+AN91</f>
        <v>28606.9</v>
      </c>
      <c r="AO92" s="101">
        <f>SUM(AP92:AS92)</f>
        <v>86963.099999999991</v>
      </c>
      <c r="AP92" s="100">
        <f>AP20+AP28+AP36+AP60+AP66+AP75+AP83+AP91</f>
        <v>0</v>
      </c>
      <c r="AQ92" s="100">
        <f t="shared" ref="AQ92" si="522">AQ20+AQ28+AQ36+AQ60+AQ66+AQ75+AQ83+AQ91</f>
        <v>86963.099999999991</v>
      </c>
      <c r="AR92" s="100">
        <f t="shared" ref="AR92" si="523">AR20+AR28+AR36+AR60+AR66+AR75+AR83+AR91</f>
        <v>0</v>
      </c>
      <c r="AS92" s="100">
        <f t="shared" ref="AS92" si="524">AS20+AS28+AS36+AS60+AS66+AS75+AS83+AS91</f>
        <v>0</v>
      </c>
      <c r="AT92" s="100">
        <f>AU92+AZ92</f>
        <v>348025.3</v>
      </c>
      <c r="AU92" s="101">
        <f>SUM(AV92:AY92)</f>
        <v>148884.20000000001</v>
      </c>
      <c r="AV92" s="100">
        <f>AV20+AV28+AV36+AV60+AV66+AV75+AV83+AV91</f>
        <v>0</v>
      </c>
      <c r="AW92" s="100">
        <f t="shared" ref="AW92" si="525">AW20+AW28+AW36+AW60+AW66+AW75+AW83+AW91</f>
        <v>119687.40000000001</v>
      </c>
      <c r="AX92" s="100">
        <f t="shared" ref="AX92" si="526">AX20+AX28+AX36+AX60+AX66+AX75+AX83+AX91</f>
        <v>589.9</v>
      </c>
      <c r="AY92" s="100">
        <f t="shared" ref="AY92" si="527">AY20+AY28+AY36+AY60+AY66+AY75+AY83+AY91</f>
        <v>28606.9</v>
      </c>
      <c r="AZ92" s="101">
        <f>SUM(BA92:BD92)</f>
        <v>199141.09999999998</v>
      </c>
      <c r="BA92" s="100">
        <f>BA20+BA28+BA36+BA60+BA66+BA75+BA83+BA91</f>
        <v>0</v>
      </c>
      <c r="BB92" s="100">
        <f t="shared" ref="BB92" si="528">BB20+BB28+BB36+BB60+BB66+BB75+BB83+BB91</f>
        <v>162410.5</v>
      </c>
      <c r="BC92" s="100">
        <f t="shared" ref="BC92" si="529">BC20+BC28+BC36+BC60+BC66+BC75+BC83+BC91</f>
        <v>19090.800000000003</v>
      </c>
      <c r="BD92" s="100">
        <f t="shared" ref="BD92" si="530">BD20+BD28+BD36+BD60+BD66+BD75+BD83+BD91</f>
        <v>17639.8</v>
      </c>
      <c r="BE92" s="75"/>
    </row>
    <row r="95" spans="1:57" ht="23.25" x14ac:dyDescent="0.35">
      <c r="B95" s="132" t="s">
        <v>200</v>
      </c>
      <c r="C95" s="132"/>
      <c r="D95" s="132"/>
      <c r="G95" s="41"/>
    </row>
    <row r="96" spans="1:57" x14ac:dyDescent="0.25">
      <c r="AL96" s="38"/>
    </row>
    <row r="97" spans="6:38" x14ac:dyDescent="0.25">
      <c r="G97" s="41"/>
      <c r="AL97" s="38"/>
    </row>
    <row r="98" spans="6:38" x14ac:dyDescent="0.25">
      <c r="R98" s="38"/>
      <c r="S98" s="40"/>
      <c r="T98" s="38"/>
      <c r="U98" s="38"/>
      <c r="V98" s="38"/>
      <c r="W98" s="38"/>
      <c r="X98" s="39"/>
      <c r="AL98" s="38"/>
    </row>
    <row r="99" spans="6:38" x14ac:dyDescent="0.25">
      <c r="R99" s="38"/>
      <c r="S99" s="40"/>
      <c r="T99" s="38"/>
      <c r="U99" s="38"/>
      <c r="V99" s="38"/>
      <c r="W99" s="38"/>
      <c r="X99" s="39"/>
    </row>
    <row r="100" spans="6:38" x14ac:dyDescent="0.25">
      <c r="F100" s="41"/>
      <c r="R100" s="38"/>
      <c r="S100" s="40"/>
      <c r="T100" s="38"/>
      <c r="U100" s="38"/>
      <c r="V100" s="38"/>
      <c r="W100" s="38"/>
      <c r="X100" s="39"/>
    </row>
    <row r="101" spans="6:38" x14ac:dyDescent="0.25">
      <c r="F101" s="41"/>
      <c r="R101" s="38"/>
      <c r="S101" s="40"/>
      <c r="T101" s="38"/>
      <c r="U101" s="38"/>
      <c r="V101" s="38"/>
      <c r="W101" s="38"/>
      <c r="X101" s="39"/>
    </row>
    <row r="102" spans="6:38" x14ac:dyDescent="0.25">
      <c r="F102" s="41"/>
      <c r="R102" s="38"/>
      <c r="S102" s="40"/>
      <c r="T102" s="38"/>
      <c r="U102" s="38"/>
      <c r="V102" s="38"/>
      <c r="W102" s="38"/>
      <c r="X102" s="39"/>
    </row>
    <row r="103" spans="6:38" x14ac:dyDescent="0.25">
      <c r="F103" s="41"/>
      <c r="R103" s="38"/>
      <c r="S103" s="40"/>
      <c r="T103" s="38"/>
      <c r="U103" s="38"/>
      <c r="V103" s="38"/>
      <c r="W103" s="38"/>
      <c r="X103" s="39"/>
    </row>
    <row r="104" spans="6:38" x14ac:dyDescent="0.25">
      <c r="F104" s="41"/>
      <c r="R104" s="38"/>
      <c r="S104" s="40"/>
      <c r="T104" s="38"/>
      <c r="U104" s="38"/>
      <c r="V104" s="38"/>
      <c r="W104" s="38"/>
      <c r="X104" s="39"/>
    </row>
    <row r="105" spans="6:38" x14ac:dyDescent="0.25">
      <c r="F105" s="41"/>
      <c r="R105" s="38"/>
      <c r="S105" s="40"/>
      <c r="T105" s="38"/>
      <c r="U105" s="38"/>
      <c r="V105" s="38"/>
      <c r="W105" s="38"/>
      <c r="X105" s="39"/>
    </row>
    <row r="106" spans="6:38" x14ac:dyDescent="0.25">
      <c r="F106" s="41"/>
    </row>
    <row r="107" spans="6:38" x14ac:dyDescent="0.25">
      <c r="F107" s="41"/>
    </row>
    <row r="108" spans="6:38" x14ac:dyDescent="0.25">
      <c r="F108" s="41"/>
    </row>
  </sheetData>
  <mergeCells count="106">
    <mergeCell ref="A2:BE2"/>
    <mergeCell ref="J7:M7"/>
    <mergeCell ref="I7:I8"/>
    <mergeCell ref="Y7:Y8"/>
    <mergeCell ref="Z7:AC7"/>
    <mergeCell ref="BE5:BE8"/>
    <mergeCell ref="AT5:AT8"/>
    <mergeCell ref="N7:N8"/>
    <mergeCell ref="O7:R7"/>
    <mergeCell ref="AJ7:AJ8"/>
    <mergeCell ref="AU7:AU8"/>
    <mergeCell ref="AV7:AY7"/>
    <mergeCell ref="AK7:AN7"/>
    <mergeCell ref="B5:B8"/>
    <mergeCell ref="BA7:BD7"/>
    <mergeCell ref="AE7:AH7"/>
    <mergeCell ref="Y5:AH5"/>
    <mergeCell ref="Y6:AH6"/>
    <mergeCell ref="AD7:AD8"/>
    <mergeCell ref="AU6:BD6"/>
    <mergeCell ref="A5:A8"/>
    <mergeCell ref="C5:C8"/>
    <mergeCell ref="D5:D8"/>
    <mergeCell ref="E5:E8"/>
    <mergeCell ref="F5:F8"/>
    <mergeCell ref="G5:G8"/>
    <mergeCell ref="B13:B14"/>
    <mergeCell ref="AU5:BD5"/>
    <mergeCell ref="C13:C14"/>
    <mergeCell ref="AO7:AO8"/>
    <mergeCell ref="AP7:AS7"/>
    <mergeCell ref="AJ5:AS5"/>
    <mergeCell ref="AJ6:AS6"/>
    <mergeCell ref="C10:BD10"/>
    <mergeCell ref="AZ7:AZ8"/>
    <mergeCell ref="G13:G14"/>
    <mergeCell ref="S7:S8"/>
    <mergeCell ref="H5:H8"/>
    <mergeCell ref="X5:X8"/>
    <mergeCell ref="T7:W7"/>
    <mergeCell ref="I5:W5"/>
    <mergeCell ref="I6:W6"/>
    <mergeCell ref="AI5:AI8"/>
    <mergeCell ref="B32:B33"/>
    <mergeCell ref="C29:BD29"/>
    <mergeCell ref="C30:BD30"/>
    <mergeCell ref="BE37:BE60"/>
    <mergeCell ref="C38:BD38"/>
    <mergeCell ref="C11:BD11"/>
    <mergeCell ref="C21:BD21"/>
    <mergeCell ref="C22:BD22"/>
    <mergeCell ref="G40:G42"/>
    <mergeCell ref="F40:F42"/>
    <mergeCell ref="A15:G15"/>
    <mergeCell ref="BE10:BE36"/>
    <mergeCell ref="C37:BD37"/>
    <mergeCell ref="C27:G27"/>
    <mergeCell ref="C16:BD16"/>
    <mergeCell ref="C19:G19"/>
    <mergeCell ref="G43:G46"/>
    <mergeCell ref="C40:C50"/>
    <mergeCell ref="D48:D50"/>
    <mergeCell ref="D41:D42"/>
    <mergeCell ref="BE76:BE84"/>
    <mergeCell ref="D44:D46"/>
    <mergeCell ref="F44:F46"/>
    <mergeCell ref="C61:BD61"/>
    <mergeCell ref="C62:BD62"/>
    <mergeCell ref="BE61:BE66"/>
    <mergeCell ref="B51:G51"/>
    <mergeCell ref="C52:BD52"/>
    <mergeCell ref="F54:F55"/>
    <mergeCell ref="G54:G55"/>
    <mergeCell ref="D54:D55"/>
    <mergeCell ref="F48:F50"/>
    <mergeCell ref="B40:B50"/>
    <mergeCell ref="B65:G65"/>
    <mergeCell ref="B59:G59"/>
    <mergeCell ref="B74:G74"/>
    <mergeCell ref="BE67:BE75"/>
    <mergeCell ref="C67:BD67"/>
    <mergeCell ref="C68:BD68"/>
    <mergeCell ref="B24:B26"/>
    <mergeCell ref="C24:C26"/>
    <mergeCell ref="G48:G50"/>
    <mergeCell ref="F80:F81"/>
    <mergeCell ref="G80:G81"/>
    <mergeCell ref="B95:D95"/>
    <mergeCell ref="C85:BD85"/>
    <mergeCell ref="F87:F89"/>
    <mergeCell ref="G87:G88"/>
    <mergeCell ref="B90:G90"/>
    <mergeCell ref="C83:G83"/>
    <mergeCell ref="B57:B58"/>
    <mergeCell ref="C57:C58"/>
    <mergeCell ref="F57:F58"/>
    <mergeCell ref="C84:BD84"/>
    <mergeCell ref="B72:B73"/>
    <mergeCell ref="C72:C73"/>
    <mergeCell ref="D72:D73"/>
    <mergeCell ref="C76:BD76"/>
    <mergeCell ref="C77:BD77"/>
    <mergeCell ref="B82:G82"/>
    <mergeCell ref="A92:G92"/>
    <mergeCell ref="C32:C33"/>
    <mergeCell ref="B35:G35"/>
  </mergeCells>
  <pageMargins left="0.23622047244094491" right="0.15748031496062992" top="1.7322834645669292" bottom="0.74803149606299213" header="0.31496062992125984" footer="0.31496062992125984"/>
  <pageSetup paperSize="8" scale="30" orientation="landscape" r:id="rId1"/>
  <rowBreaks count="1" manualBreakCount="1">
    <brk id="75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Филоненко Елена Ивановна</cp:lastModifiedBy>
  <cp:lastPrinted>2021-10-28T05:49:00Z</cp:lastPrinted>
  <dcterms:created xsi:type="dcterms:W3CDTF">2019-04-04T21:38:43Z</dcterms:created>
  <dcterms:modified xsi:type="dcterms:W3CDTF">2021-10-28T06:11:48Z</dcterms:modified>
</cp:coreProperties>
</file>