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ЭтаКнига" defaultThemeVersion="124226"/>
  <bookViews>
    <workbookView xWindow="135" yWindow="105" windowWidth="13020" windowHeight="11730" activeTab="1"/>
  </bookViews>
  <sheets>
    <sheet name="раздел 1" sheetId="9" r:id="rId1"/>
    <sheet name="раздел 2" sheetId="10" r:id="rId2"/>
    <sheet name="раздел 3" sheetId="5" r:id="rId3"/>
  </sheets>
  <externalReferences>
    <externalReference r:id="rId4"/>
  </externalReferences>
  <definedNames>
    <definedName name="_xlnm.Print_Area" localSheetId="1">'раздел 2'!$A$1:$L$32</definedName>
  </definedNames>
  <calcPr calcId="145621"/>
</workbook>
</file>

<file path=xl/calcChain.xml><?xml version="1.0" encoding="utf-8"?>
<calcChain xmlns="http://schemas.openxmlformats.org/spreadsheetml/2006/main">
  <c r="F6" i="5" l="1"/>
  <c r="E6" i="5"/>
  <c r="D6" i="5"/>
  <c r="F35" i="10" l="1"/>
  <c r="F33" i="10"/>
  <c r="D14" i="10" l="1"/>
  <c r="E35" i="10" l="1"/>
  <c r="D35" i="10"/>
  <c r="F37" i="10"/>
  <c r="F39" i="10"/>
  <c r="F40" i="10"/>
  <c r="H24" i="10" l="1"/>
  <c r="L11" i="10"/>
  <c r="L31" i="10"/>
  <c r="L25" i="10"/>
  <c r="J24" i="10"/>
  <c r="L17" i="10"/>
  <c r="I31" i="10"/>
  <c r="I25" i="10"/>
  <c r="G24" i="10"/>
  <c r="I17" i="10"/>
  <c r="I11" i="10"/>
  <c r="F31" i="10"/>
  <c r="F22" i="10"/>
  <c r="D21" i="10"/>
  <c r="E21" i="10"/>
  <c r="F17" i="10"/>
  <c r="F12" i="10"/>
  <c r="K30" i="10"/>
  <c r="J30" i="10"/>
  <c r="K27" i="10"/>
  <c r="J27" i="10"/>
  <c r="L27" i="10" s="1"/>
  <c r="K14" i="10"/>
  <c r="J14" i="10"/>
  <c r="J9" i="10"/>
  <c r="H30" i="10"/>
  <c r="G30" i="10"/>
  <c r="H27" i="10"/>
  <c r="G27" i="10"/>
  <c r="I27" i="10"/>
  <c r="H14" i="10"/>
  <c r="G14" i="10"/>
  <c r="I14" i="10" s="1"/>
  <c r="H9" i="10"/>
  <c r="H8" i="10" s="1"/>
  <c r="G9" i="10"/>
  <c r="G8" i="10" s="1"/>
  <c r="E30" i="10"/>
  <c r="D30" i="10"/>
  <c r="E27" i="10"/>
  <c r="D27" i="10"/>
  <c r="E24" i="10"/>
  <c r="D24" i="10"/>
  <c r="E14" i="10"/>
  <c r="E9" i="10"/>
  <c r="E8" i="10" s="1"/>
  <c r="D9" i="10"/>
  <c r="D8" i="10" s="1"/>
  <c r="D18" i="10" s="1"/>
  <c r="B7" i="10"/>
  <c r="C7" i="10" s="1"/>
  <c r="D7" i="10" s="1"/>
  <c r="E7" i="10" s="1"/>
  <c r="F7" i="10" s="1"/>
  <c r="G7" i="10" s="1"/>
  <c r="H7" i="10" s="1"/>
  <c r="I7" i="10" s="1"/>
  <c r="J7" i="10" s="1"/>
  <c r="K7" i="10" s="1"/>
  <c r="L7" i="10" s="1"/>
  <c r="L30" i="10" l="1"/>
  <c r="F24" i="10"/>
  <c r="H18" i="10"/>
  <c r="E18" i="10"/>
  <c r="F18" i="10" s="1"/>
  <c r="I24" i="10"/>
  <c r="H20" i="10"/>
  <c r="H19" i="10" s="1"/>
  <c r="D20" i="10"/>
  <c r="D19" i="10" s="1"/>
  <c r="K9" i="10"/>
  <c r="K8" i="10" s="1"/>
  <c r="K18" i="10" s="1"/>
  <c r="L14" i="10"/>
  <c r="J20" i="10"/>
  <c r="J19" i="10" s="1"/>
  <c r="K24" i="10"/>
  <c r="L24" i="10" s="1"/>
  <c r="I9" i="10"/>
  <c r="F14" i="10"/>
  <c r="F9" i="10"/>
  <c r="F27" i="10"/>
  <c r="F30" i="10"/>
  <c r="I30" i="10"/>
  <c r="F21" i="10"/>
  <c r="I8" i="10"/>
  <c r="G18" i="10"/>
  <c r="E20" i="10"/>
  <c r="G20" i="10"/>
  <c r="I18" i="10" l="1"/>
  <c r="K20" i="10"/>
  <c r="K19" i="10" s="1"/>
  <c r="L9" i="10"/>
  <c r="F20" i="10"/>
  <c r="E19" i="10"/>
  <c r="F19" i="10" s="1"/>
  <c r="G19" i="10"/>
  <c r="I19" i="10" s="1"/>
  <c r="I20" i="10"/>
  <c r="L20" i="10" l="1"/>
  <c r="L19" i="10"/>
  <c r="J8" i="10" l="1"/>
  <c r="L8" i="10" s="1"/>
  <c r="J18" i="10" l="1"/>
  <c r="L18" i="10" l="1"/>
</calcChain>
</file>

<file path=xl/sharedStrings.xml><?xml version="1.0" encoding="utf-8"?>
<sst xmlns="http://schemas.openxmlformats.org/spreadsheetml/2006/main" count="108" uniqueCount="70">
  <si>
    <t>3.</t>
  </si>
  <si>
    <t>1.</t>
  </si>
  <si>
    <t>2.</t>
  </si>
  <si>
    <t>4.</t>
  </si>
  <si>
    <t>куб.м</t>
  </si>
  <si>
    <t>№              п/п</t>
  </si>
  <si>
    <t>Наименование показателя</t>
  </si>
  <si>
    <t>Единица измерения</t>
  </si>
  <si>
    <t>Величина показателя</t>
  </si>
  <si>
    <t>Объем финансовых потребностей</t>
  </si>
  <si>
    <t>тыс. руб.</t>
  </si>
  <si>
    <t>Участок Билибино</t>
  </si>
  <si>
    <t>Участок Кепервеем</t>
  </si>
  <si>
    <t>Участок Омолон</t>
  </si>
  <si>
    <t>Раздел 1.  Паспорт производственной программы</t>
  </si>
  <si>
    <t>Наименование регулируемой организации</t>
  </si>
  <si>
    <t>МП ЖКХ Билибинского муниципального района</t>
  </si>
  <si>
    <t>Местонахождение регулируемой организации</t>
  </si>
  <si>
    <t>689450, Чукотский автономный округ, г. Билибино, ул. Геологов д. 1а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</si>
  <si>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</si>
  <si>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</si>
  <si>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</si>
  <si>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</si>
  <si>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Раздел 2. Баланс водоснабжения (подвоз воды)</t>
  </si>
  <si>
    <t>№ п/п</t>
  </si>
  <si>
    <t>Показатели производственной деятельности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</si>
  <si>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</si>
  <si>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</si>
  <si>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</si>
  <si>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</si>
  <si>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</si>
  <si>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</si>
  <si>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</si>
  <si>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</si>
  <si>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</si>
  <si>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</si>
  <si>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</si>
  <si>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</si>
  <si>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</si>
  <si>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</si>
  <si>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</si>
  <si>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</si>
  <si>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</si>
  <si>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</si>
  <si>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</si>
  <si>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</si>
  <si>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</si>
  <si>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</si>
  <si>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</si>
  <si>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</si>
  <si>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</si>
  <si>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</si>
  <si>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</si>
  <si>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 xml:space="preserve">          - расчетными способами</t>
  </si>
  <si>
    <t>участок Билибино</t>
  </si>
  <si>
    <t>участок Кепервеем</t>
  </si>
  <si>
    <t>участок Омолон</t>
  </si>
  <si>
    <t>1 полугодие</t>
  </si>
  <si>
    <t>2 полугодие</t>
  </si>
  <si>
    <t>год</t>
  </si>
  <si>
    <t>прочим потребителям:</t>
  </si>
  <si>
    <t>ПЛАН</t>
  </si>
  <si>
    <t>ПРОИЗВОДСТВЕННАЯ ПРОГРАММА</t>
  </si>
  <si>
    <t>Раздел 3. Объем финансовых потребностей, необходимых для реализации производственной программы</t>
  </si>
  <si>
    <t>в сфере холодного водоснабжения (подвоз воды) на 2021 год</t>
  </si>
  <si>
    <t>2021 год</t>
  </si>
  <si>
    <t>проч</t>
  </si>
  <si>
    <t>насел</t>
  </si>
  <si>
    <t>собств</t>
  </si>
  <si>
    <t>покупка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</si>
</sst>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7" formatCode="0.00000"/>
  </numFmts>
  <fonts count="19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9" fillId="0" borderId="0"/>
    <xf numFmtId="0" fontId="4" fillId="0" borderId="0"/>
  </cellStyleXfs>
  <cellXfs count="102">
    <xf numFmtId="0" fontId="0" fillId="0" borderId="0" xfId="0"/>
    <xf numFmtId="0" fontId="5" fillId="0" borderId="0" xfId="0" applyFont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4" fontId="1" fillId="0" borderId="1" xfId="0" applyNumberFormat="1" applyFont="1" applyBorder="1" applyAlignment="1">
      <alignment horizontal="center" vertical="center" wrapText="1"/>
    </xf>
    <xf numFmtId="0" fontId="11" fillId="0" borderId="0" xfId="3" applyFont="1"/>
    <xf numFmtId="0" fontId="7" fillId="0" borderId="1" xfId="3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7" fillId="0" borderId="0" xfId="3" applyFont="1"/>
    <xf numFmtId="0" fontId="1" fillId="0" borderId="1" xfId="1" applyFont="1" applyBorder="1" applyAlignment="1">
      <alignment horizontal="left" vertical="center" wrapText="1"/>
    </xf>
    <xf numFmtId="0" fontId="7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8" fillId="0" borderId="0" xfId="3" applyFont="1"/>
    <xf numFmtId="0" fontId="1" fillId="0" borderId="0" xfId="1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14" fillId="0" borderId="0" xfId="0" applyFont="1"/>
    <xf numFmtId="0" fontId="5" fillId="0" borderId="1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49" fontId="5" fillId="0" borderId="3" xfId="1" applyNumberFormat="1" applyFont="1" applyFill="1" applyBorder="1" applyAlignment="1">
      <alignment horizontal="center"/>
    </xf>
    <xf numFmtId="49" fontId="13" fillId="0" borderId="3" xfId="1" applyNumberFormat="1" applyFont="1" applyBorder="1" applyAlignment="1">
      <alignment horizontal="center"/>
    </xf>
    <xf numFmtId="49" fontId="13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13" fillId="2" borderId="5" xfId="1" applyFont="1" applyFill="1" applyBorder="1" applyAlignment="1">
      <alignment wrapText="1"/>
    </xf>
    <xf numFmtId="0" fontId="5" fillId="2" borderId="6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left" wrapText="1"/>
    </xf>
    <xf numFmtId="0" fontId="13" fillId="2" borderId="6" xfId="1" applyFont="1" applyFill="1" applyBorder="1" applyAlignment="1">
      <alignment horizontal="left" wrapText="1"/>
    </xf>
    <xf numFmtId="0" fontId="5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2"/>
    </xf>
    <xf numFmtId="0" fontId="13" fillId="0" borderId="6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3"/>
    </xf>
    <xf numFmtId="0" fontId="5" fillId="0" borderId="7" xfId="0" applyFont="1" applyBorder="1" applyAlignment="1">
      <alignment horizontal="left" vertical="center" wrapText="1" indent="2"/>
    </xf>
    <xf numFmtId="0" fontId="5" fillId="0" borderId="3" xfId="1" applyFont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5" fillId="0" borderId="0" xfId="0" applyFont="1"/>
    <xf numFmtId="0" fontId="16" fillId="0" borderId="0" xfId="0" applyFont="1"/>
    <xf numFmtId="164" fontId="13" fillId="3" borderId="8" xfId="1" applyNumberFormat="1" applyFont="1" applyFill="1" applyBorder="1" applyAlignment="1">
      <alignment horizontal="center"/>
    </xf>
    <xf numFmtId="164" fontId="13" fillId="3" borderId="9" xfId="1" applyNumberFormat="1" applyFont="1" applyFill="1" applyBorder="1" applyAlignment="1">
      <alignment horizontal="center"/>
    </xf>
    <xf numFmtId="164" fontId="13" fillId="3" borderId="10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64" fontId="13" fillId="3" borderId="18" xfId="1" applyNumberFormat="1" applyFont="1" applyFill="1" applyBorder="1" applyAlignment="1">
      <alignment horizontal="center"/>
    </xf>
    <xf numFmtId="164" fontId="13" fillId="3" borderId="15" xfId="1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5" fillId="3" borderId="16" xfId="0" applyNumberFormat="1" applyFont="1" applyFill="1" applyBorder="1" applyAlignment="1">
      <alignment horizontal="center"/>
    </xf>
    <xf numFmtId="164" fontId="5" fillId="3" borderId="13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164" fontId="13" fillId="3" borderId="9" xfId="0" applyNumberFormat="1" applyFont="1" applyFill="1" applyBorder="1" applyAlignment="1">
      <alignment horizontal="center"/>
    </xf>
    <xf numFmtId="164" fontId="13" fillId="3" borderId="10" xfId="0" applyNumberFormat="1" applyFont="1" applyFill="1" applyBorder="1" applyAlignment="1">
      <alignment horizontal="center"/>
    </xf>
    <xf numFmtId="164" fontId="13" fillId="3" borderId="16" xfId="0" applyNumberFormat="1" applyFont="1" applyFill="1" applyBorder="1" applyAlignment="1">
      <alignment horizontal="center"/>
    </xf>
    <xf numFmtId="164" fontId="5" fillId="3" borderId="9" xfId="0" applyNumberFormat="1" applyFont="1" applyFill="1" applyBorder="1"/>
    <xf numFmtId="164" fontId="5" fillId="3" borderId="10" xfId="0" applyNumberFormat="1" applyFont="1" applyFill="1" applyBorder="1"/>
    <xf numFmtId="164" fontId="5" fillId="3" borderId="13" xfId="0" applyNumberFormat="1" applyFont="1" applyFill="1" applyBorder="1"/>
    <xf numFmtId="164" fontId="5" fillId="3" borderId="6" xfId="0" applyNumberFormat="1" applyFont="1" applyFill="1" applyBorder="1"/>
    <xf numFmtId="164" fontId="5" fillId="3" borderId="11" xfId="0" applyNumberFormat="1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164" fontId="5" fillId="3" borderId="14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164" fontId="5" fillId="3" borderId="17" xfId="0" applyNumberFormat="1" applyFont="1" applyFill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165" fontId="16" fillId="0" borderId="0" xfId="0" applyNumberFormat="1" applyFont="1"/>
    <xf numFmtId="165" fontId="14" fillId="0" borderId="0" xfId="0" applyNumberFormat="1" applyFont="1"/>
    <xf numFmtId="164" fontId="14" fillId="0" borderId="0" xfId="0" applyNumberFormat="1" applyFont="1"/>
    <xf numFmtId="2" fontId="16" fillId="0" borderId="0" xfId="0" applyNumberFormat="1" applyFont="1"/>
    <xf numFmtId="167" fontId="16" fillId="0" borderId="0" xfId="0" applyNumberFormat="1" applyFont="1"/>
    <xf numFmtId="0" fontId="17" fillId="0" borderId="0" xfId="1" applyFont="1" applyAlignment="1">
      <alignment horizontal="center"/>
    </xf>
    <xf numFmtId="0" fontId="12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2" fillId="0" borderId="19" xfId="1" applyFont="1" applyBorder="1" applyAlignment="1">
      <alignment horizontal="left" vertical="center" wrapText="1"/>
    </xf>
    <xf numFmtId="0" fontId="13" fillId="0" borderId="19" xfId="1" applyFont="1" applyBorder="1" applyAlignment="1">
      <alignment horizontal="left" vertical="center" wrapText="1"/>
    </xf>
    <xf numFmtId="0" fontId="5" fillId="0" borderId="23" xfId="1" applyFont="1" applyBorder="1" applyAlignment="1">
      <alignment horizontal="center" vertical="center" wrapText="1"/>
    </xf>
    <xf numFmtId="0" fontId="5" fillId="0" borderId="24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wrapText="1"/>
    </xf>
    <xf numFmtId="0" fontId="10" fillId="0" borderId="23" xfId="1" applyFont="1" applyBorder="1" applyAlignment="1">
      <alignment horizontal="center" vertical="center" wrapText="1"/>
    </xf>
    <xf numFmtId="0" fontId="10" fillId="0" borderId="24" xfId="1" applyFont="1" applyBorder="1" applyAlignment="1">
      <alignment horizontal="center" vertical="center" wrapText="1"/>
    </xf>
    <xf numFmtId="0" fontId="10" fillId="0" borderId="25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8" fillId="0" borderId="6" xfId="0" applyFont="1" applyBorder="1" applyAlignment="1">
      <alignment vertical="center" wrapText="1"/>
    </xf>
    <xf numFmtId="0" fontId="18" fillId="0" borderId="3" xfId="1" applyFont="1" applyBorder="1" applyAlignment="1">
      <alignment horizontal="center"/>
    </xf>
    <xf numFmtId="164" fontId="18" fillId="3" borderId="9" xfId="1" applyNumberFormat="1" applyFont="1" applyFill="1" applyBorder="1" applyAlignment="1">
      <alignment horizontal="center"/>
    </xf>
    <xf numFmtId="164" fontId="18" fillId="3" borderId="16" xfId="0" applyNumberFormat="1" applyFont="1" applyFill="1" applyBorder="1" applyAlignment="1">
      <alignment horizontal="center"/>
    </xf>
    <xf numFmtId="164" fontId="18" fillId="3" borderId="10" xfId="1" applyNumberFormat="1" applyFont="1" applyFill="1" applyBorder="1" applyAlignment="1">
      <alignment horizontal="center"/>
    </xf>
  </cellXfs>
  <cellStyles count="4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21%20&#1075;&#1086;&#1076;/&#1052;&#1055;%20&#1041;&#1046;&#1050;&#1061;/&#1041;&#1046;&#1050;&#1061;%20&#1055;&#1054;&#1044;&#1042;&#1054;&#1047;%20&#1042;&#1054;&#1044;&#1067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села"/>
      <sheetName val="Свод"/>
      <sheetName val="Бил"/>
      <sheetName val="Кепер"/>
      <sheetName val="Омол"/>
      <sheetName val="субс"/>
    </sheetNames>
    <sheetDataSet>
      <sheetData sheetId="0"/>
      <sheetData sheetId="1"/>
      <sheetData sheetId="2">
        <row r="98">
          <cell r="R98">
            <v>177.89555955869392</v>
          </cell>
        </row>
        <row r="103">
          <cell r="R103">
            <v>7.952918524413608</v>
          </cell>
        </row>
      </sheetData>
      <sheetData sheetId="3">
        <row r="98">
          <cell r="R98">
            <v>928.29105961186679</v>
          </cell>
        </row>
        <row r="103">
          <cell r="R103">
            <v>24.999999999999993</v>
          </cell>
        </row>
      </sheetData>
      <sheetData sheetId="4">
        <row r="98">
          <cell r="R98">
            <v>2244.9694044834541</v>
          </cell>
        </row>
        <row r="103">
          <cell r="R103">
            <v>25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7"/>
  <sheetViews>
    <sheetView workbookViewId="0">
      <selection activeCell="B15" sqref="B15"/>
    </sheetView>
  </sheetViews>
  <sheetFormatPr defaultColWidth="9.140625" defaultRowHeight="15.75" x14ac:dyDescent="0.25"/>
  <cols>
    <col min="1" max="1" width="51.28515625" style="8" customWidth="1"/>
    <col min="2" max="2" width="61.85546875" style="8" customWidth="1"/>
    <col min="3" max="3" width="7" style="8" customWidth="1"/>
    <col min="4" max="4" width="6.7109375" style="8" customWidth="1"/>
    <col min="5" max="16384" width="9.140625" style="8"/>
  </cols>
  <sheetData>
    <row r="1" spans="1:2" s="5" customFormat="1" ht="18.75" x14ac:dyDescent="0.3">
      <c r="A1" s="73" t="s">
        <v>62</v>
      </c>
      <c r="B1" s="73"/>
    </row>
    <row r="2" spans="1:2" s="5" customFormat="1" ht="18.75" x14ac:dyDescent="0.3">
      <c r="A2" s="74" t="s">
        <v>64</v>
      </c>
      <c r="B2" s="74"/>
    </row>
    <row r="3" spans="1:2" s="5" customFormat="1" ht="19.5" customHeight="1" x14ac:dyDescent="0.3">
      <c r="A3" s="75"/>
      <c r="B3" s="76"/>
    </row>
    <row r="4" spans="1:2" s="5" customFormat="1" ht="18.75" customHeight="1" x14ac:dyDescent="0.3">
      <c r="A4" s="77" t="s">
        <v>14</v>
      </c>
      <c r="B4" s="77"/>
    </row>
    <row r="5" spans="1:2" ht="27" customHeight="1" x14ac:dyDescent="0.25">
      <c r="A5" s="6" t="s">
        <v>15</v>
      </c>
      <c r="B5" s="7" t="s">
        <v>16</v>
      </c>
    </row>
    <row r="6" spans="1:2" ht="36" customHeight="1" x14ac:dyDescent="0.25">
      <c r="A6" s="6" t="s">
        <v>17</v>
      </c>
      <c r="B6" s="9" t="s">
        <v>18</v>
      </c>
    </row>
    <row r="7" spans="1:2" ht="38.25" customHeight="1" x14ac:dyDescent="0.25">
      <c r="A7" s="6" t="s">
        <v>19</v>
      </c>
      <c r="B7" s="9" t="s">
        <v>20</v>
      </c>
    </row>
    <row r="8" spans="1:2" ht="27.75" customHeight="1" x14ac:dyDescent="0.25">
      <c r="A8" s="6" t="s">
        <v>21</v>
      </c>
      <c r="B8" s="7" t="s">
        <v>22</v>
      </c>
    </row>
    <row r="9" spans="1:2" s="12" customFormat="1" ht="21.75" customHeight="1" x14ac:dyDescent="0.25">
      <c r="A9" s="10"/>
      <c r="B9" s="11"/>
    </row>
    <row r="10" spans="1:2" ht="16.5" customHeight="1" x14ac:dyDescent="0.25"/>
    <row r="20" spans="1:3" x14ac:dyDescent="0.25">
      <c r="C20" s="13"/>
    </row>
    <row r="22" spans="1:3" x14ac:dyDescent="0.25">
      <c r="C22" s="14"/>
    </row>
    <row r="25" spans="1:3" s="12" customFormat="1" x14ac:dyDescent="0.25">
      <c r="A25" s="8"/>
      <c r="B25" s="8"/>
      <c r="C25" s="8"/>
    </row>
    <row r="26" spans="1:3" ht="15" customHeight="1" x14ac:dyDescent="0.25"/>
    <row r="27" spans="1:3" ht="31.5" customHeight="1" x14ac:dyDescent="0.25"/>
  </sheetData>
  <mergeCells count="4">
    <mergeCell ref="A1:B1"/>
    <mergeCell ref="A2:B2"/>
    <mergeCell ref="A3:B3"/>
    <mergeCell ref="A4:B4"/>
  </mergeCells>
  <phoneticPr fontId="6" type="noConversion"/>
  <printOptions horizontalCentered="1"/>
  <pageMargins left="1.1811023622047245" right="0.39370078740157483" top="0.39370078740157483" bottom="0.39370078740157483" header="0" footer="0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N40"/>
  <sheetViews>
    <sheetView tabSelected="1" zoomScaleNormal="100" workbookViewId="0">
      <pane xSplit="2" ySplit="1" topLeftCell="I2" activePane="bottomRight" state="frozen"/>
      <selection pane="topRight" activeCell="C1" sqref="C1"/>
      <selection pane="bottomLeft" activeCell="A2" sqref="A2"/>
      <selection pane="bottomRight" activeCell="N12" sqref="N12"/>
    </sheetView>
  </sheetViews>
  <sheetFormatPr defaultColWidth="9.140625" defaultRowHeight="15" x14ac:dyDescent="0.25"/>
  <cols>
    <col min="1" max="1" width="5.28515625" style="15" customWidth="1"/>
    <col min="2" max="2" width="41.140625" style="15" customWidth="1"/>
    <col min="3" max="3" width="14.28515625" style="15" customWidth="1"/>
    <col min="4" max="12" width="11.85546875" style="40" customWidth="1"/>
    <col min="13" max="16384" width="9.140625" style="15"/>
  </cols>
  <sheetData>
    <row r="1" spans="1:14" ht="19.5" customHeight="1" x14ac:dyDescent="0.25">
      <c r="A1" s="78" t="s">
        <v>23</v>
      </c>
      <c r="B1" s="78"/>
      <c r="C1" s="78"/>
      <c r="D1" s="39"/>
      <c r="E1" s="39"/>
      <c r="F1" s="39"/>
    </row>
    <row r="2" spans="1:14" ht="18.75" customHeight="1" x14ac:dyDescent="0.25">
      <c r="A2" s="79" t="s">
        <v>24</v>
      </c>
      <c r="B2" s="79" t="s">
        <v>25</v>
      </c>
      <c r="C2" s="79" t="s">
        <v>7</v>
      </c>
      <c r="D2" s="82" t="s">
        <v>25</v>
      </c>
      <c r="E2" s="82"/>
      <c r="F2" s="82"/>
      <c r="G2" s="82"/>
      <c r="H2" s="82"/>
      <c r="I2" s="82"/>
      <c r="J2" s="82"/>
      <c r="K2" s="82"/>
      <c r="L2" s="82"/>
    </row>
    <row r="3" spans="1:14" ht="15.75" customHeight="1" x14ac:dyDescent="0.25">
      <c r="A3" s="80"/>
      <c r="B3" s="80"/>
      <c r="C3" s="80"/>
      <c r="D3" s="88" t="s">
        <v>54</v>
      </c>
      <c r="E3" s="89"/>
      <c r="F3" s="90"/>
      <c r="G3" s="88" t="s">
        <v>55</v>
      </c>
      <c r="H3" s="89"/>
      <c r="I3" s="90"/>
      <c r="J3" s="88" t="s">
        <v>56</v>
      </c>
      <c r="K3" s="89"/>
      <c r="L3" s="90"/>
    </row>
    <row r="4" spans="1:14" x14ac:dyDescent="0.25">
      <c r="A4" s="80"/>
      <c r="B4" s="80"/>
      <c r="C4" s="80"/>
      <c r="D4" s="83" t="s">
        <v>61</v>
      </c>
      <c r="E4" s="83"/>
      <c r="F4" s="83"/>
      <c r="G4" s="83"/>
      <c r="H4" s="83"/>
      <c r="I4" s="83"/>
      <c r="J4" s="83"/>
      <c r="K4" s="83"/>
      <c r="L4" s="84"/>
    </row>
    <row r="5" spans="1:14" ht="18.75" customHeight="1" x14ac:dyDescent="0.25">
      <c r="A5" s="80"/>
      <c r="B5" s="80"/>
      <c r="C5" s="80"/>
      <c r="D5" s="85" t="s">
        <v>65</v>
      </c>
      <c r="E5" s="86"/>
      <c r="F5" s="87"/>
      <c r="G5" s="85" t="s">
        <v>65</v>
      </c>
      <c r="H5" s="86"/>
      <c r="I5" s="87"/>
      <c r="J5" s="85" t="s">
        <v>65</v>
      </c>
      <c r="K5" s="86"/>
      <c r="L5" s="87"/>
    </row>
    <row r="6" spans="1:14" ht="18.75" customHeight="1" x14ac:dyDescent="0.25">
      <c r="A6" s="81"/>
      <c r="B6" s="81"/>
      <c r="C6" s="81"/>
      <c r="D6" s="44" t="s">
        <v>57</v>
      </c>
      <c r="E6" s="44" t="s">
        <v>58</v>
      </c>
      <c r="F6" s="44" t="s">
        <v>59</v>
      </c>
      <c r="G6" s="44" t="s">
        <v>57</v>
      </c>
      <c r="H6" s="44" t="s">
        <v>58</v>
      </c>
      <c r="I6" s="44" t="s">
        <v>59</v>
      </c>
      <c r="J6" s="44" t="s">
        <v>57</v>
      </c>
      <c r="K6" s="44" t="s">
        <v>58</v>
      </c>
      <c r="L6" s="44" t="s">
        <v>59</v>
      </c>
    </row>
    <row r="7" spans="1:14" x14ac:dyDescent="0.25">
      <c r="A7" s="16">
        <v>1</v>
      </c>
      <c r="B7" s="16">
        <f>A7+1</f>
        <v>2</v>
      </c>
      <c r="C7" s="16">
        <f t="shared" ref="C7" si="0">B7+1</f>
        <v>3</v>
      </c>
      <c r="D7" s="16">
        <f t="shared" ref="D7" si="1">C7+1</f>
        <v>4</v>
      </c>
      <c r="E7" s="16">
        <f t="shared" ref="E7" si="2">D7+1</f>
        <v>5</v>
      </c>
      <c r="F7" s="16">
        <f t="shared" ref="F7" si="3">E7+1</f>
        <v>6</v>
      </c>
      <c r="G7" s="16">
        <f t="shared" ref="G7" si="4">F7+1</f>
        <v>7</v>
      </c>
      <c r="H7" s="16">
        <f t="shared" ref="H7" si="5">G7+1</f>
        <v>8</v>
      </c>
      <c r="I7" s="16">
        <f t="shared" ref="I7" si="6">H7+1</f>
        <v>9</v>
      </c>
      <c r="J7" s="16">
        <f t="shared" ref="J7" si="7">I7+1</f>
        <v>10</v>
      </c>
      <c r="K7" s="16">
        <f t="shared" ref="K7" si="8">J7+1</f>
        <v>11</v>
      </c>
      <c r="L7" s="16">
        <f t="shared" ref="L7" si="9">K7+1</f>
        <v>12</v>
      </c>
    </row>
    <row r="8" spans="1:14" x14ac:dyDescent="0.25">
      <c r="A8" s="17" t="s">
        <v>1</v>
      </c>
      <c r="B8" s="24" t="s">
        <v>26</v>
      </c>
      <c r="C8" s="17" t="s">
        <v>4</v>
      </c>
      <c r="D8" s="41">
        <f>D9+D12</f>
        <v>53</v>
      </c>
      <c r="E8" s="45">
        <f>E9+E12</f>
        <v>48.849999999999994</v>
      </c>
      <c r="F8" s="46">
        <v>101.85</v>
      </c>
      <c r="G8" s="45">
        <f>G9+G12</f>
        <v>94.472999999999985</v>
      </c>
      <c r="H8" s="45">
        <f>H9+H12</f>
        <v>95.045000000000002</v>
      </c>
      <c r="I8" s="46">
        <f>G8+H8</f>
        <v>189.51799999999997</v>
      </c>
      <c r="J8" s="45">
        <f>J9+J12</f>
        <v>218.333</v>
      </c>
      <c r="K8" s="45">
        <f>K9+K12</f>
        <v>244.667</v>
      </c>
      <c r="L8" s="46">
        <f>J8+K8</f>
        <v>463</v>
      </c>
    </row>
    <row r="9" spans="1:14" x14ac:dyDescent="0.25">
      <c r="A9" s="18" t="s">
        <v>27</v>
      </c>
      <c r="B9" s="25" t="s">
        <v>28</v>
      </c>
      <c r="C9" s="35" t="s">
        <v>4</v>
      </c>
      <c r="D9" s="48">
        <f>D10+D11</f>
        <v>0</v>
      </c>
      <c r="E9" s="47">
        <f>E10+E11</f>
        <v>0</v>
      </c>
      <c r="F9" s="49">
        <f>D9+E9</f>
        <v>0</v>
      </c>
      <c r="G9" s="47">
        <f>G10+G11</f>
        <v>94.472999999999985</v>
      </c>
      <c r="H9" s="47">
        <f>H10+H11</f>
        <v>95.045000000000002</v>
      </c>
      <c r="I9" s="49">
        <f>G9+H9</f>
        <v>189.51799999999997</v>
      </c>
      <c r="J9" s="47">
        <f>J10+J11</f>
        <v>218.333</v>
      </c>
      <c r="K9" s="47">
        <f>K10+K11</f>
        <v>244.667</v>
      </c>
      <c r="L9" s="49">
        <f>J9+K9</f>
        <v>463</v>
      </c>
    </row>
    <row r="10" spans="1:14" x14ac:dyDescent="0.25">
      <c r="A10" s="19"/>
      <c r="B10" s="26" t="s">
        <v>29</v>
      </c>
      <c r="C10" s="36" t="s">
        <v>4</v>
      </c>
      <c r="D10" s="48"/>
      <c r="E10" s="51"/>
      <c r="F10" s="49"/>
      <c r="G10" s="47"/>
      <c r="H10" s="51"/>
      <c r="I10" s="49"/>
      <c r="J10" s="50"/>
      <c r="K10" s="51"/>
      <c r="L10" s="49"/>
    </row>
    <row r="11" spans="1:14" x14ac:dyDescent="0.25">
      <c r="A11" s="19"/>
      <c r="B11" s="26" t="s">
        <v>30</v>
      </c>
      <c r="C11" s="36" t="s">
        <v>4</v>
      </c>
      <c r="D11" s="48"/>
      <c r="E11" s="51"/>
      <c r="F11" s="49"/>
      <c r="G11" s="47">
        <v>94.472999999999985</v>
      </c>
      <c r="H11" s="51">
        <v>95.045000000000002</v>
      </c>
      <c r="I11" s="49">
        <f t="shared" ref="I10:I32" si="10">G11+H11</f>
        <v>189.51799999999997</v>
      </c>
      <c r="J11" s="50">
        <v>218.333</v>
      </c>
      <c r="K11" s="51">
        <v>244.667</v>
      </c>
      <c r="L11" s="49">
        <f t="shared" ref="L10:L32" si="11">J11+K11</f>
        <v>463</v>
      </c>
    </row>
    <row r="12" spans="1:14" x14ac:dyDescent="0.25">
      <c r="A12" s="18" t="s">
        <v>31</v>
      </c>
      <c r="B12" s="25" t="s">
        <v>32</v>
      </c>
      <c r="C12" s="35" t="s">
        <v>4</v>
      </c>
      <c r="D12" s="48">
        <v>53</v>
      </c>
      <c r="E12" s="51">
        <v>48.849999999999994</v>
      </c>
      <c r="F12" s="49">
        <f t="shared" ref="F10:F30" si="12">D12+E12</f>
        <v>101.85</v>
      </c>
      <c r="G12" s="47"/>
      <c r="H12" s="51"/>
      <c r="I12" s="49"/>
      <c r="J12" s="50"/>
      <c r="K12" s="51"/>
      <c r="L12" s="49"/>
      <c r="N12" s="70"/>
    </row>
    <row r="13" spans="1:14" x14ac:dyDescent="0.25">
      <c r="A13" s="18" t="s">
        <v>2</v>
      </c>
      <c r="B13" s="25" t="s">
        <v>33</v>
      </c>
      <c r="C13" s="35" t="s">
        <v>4</v>
      </c>
      <c r="D13" s="48"/>
      <c r="E13" s="51"/>
      <c r="F13" s="49"/>
      <c r="G13" s="47"/>
      <c r="H13" s="51"/>
      <c r="I13" s="49"/>
      <c r="J13" s="50"/>
      <c r="K13" s="51"/>
      <c r="L13" s="49"/>
    </row>
    <row r="14" spans="1:14" ht="29.25" x14ac:dyDescent="0.25">
      <c r="A14" s="20" t="s">
        <v>0</v>
      </c>
      <c r="B14" s="27" t="s">
        <v>34</v>
      </c>
      <c r="C14" s="37" t="s">
        <v>4</v>
      </c>
      <c r="D14" s="53">
        <f>D15+D16+D17</f>
        <v>0</v>
      </c>
      <c r="E14" s="52">
        <f>E15+E16+E17</f>
        <v>1.333</v>
      </c>
      <c r="F14" s="54">
        <f t="shared" si="12"/>
        <v>1.333</v>
      </c>
      <c r="G14" s="52">
        <f>G15+G16+G17</f>
        <v>3.573</v>
      </c>
      <c r="H14" s="52">
        <f>H15+H16+H17</f>
        <v>1.7070000000000001</v>
      </c>
      <c r="I14" s="54">
        <f t="shared" si="10"/>
        <v>5.28</v>
      </c>
      <c r="J14" s="52">
        <f>J15+J16+J17</f>
        <v>12</v>
      </c>
      <c r="K14" s="52">
        <f>K15+K16+K17</f>
        <v>12</v>
      </c>
      <c r="L14" s="54">
        <f t="shared" si="11"/>
        <v>24</v>
      </c>
    </row>
    <row r="15" spans="1:14" x14ac:dyDescent="0.25">
      <c r="A15" s="18" t="s">
        <v>35</v>
      </c>
      <c r="B15" s="28" t="s">
        <v>36</v>
      </c>
      <c r="C15" s="35" t="s">
        <v>4</v>
      </c>
      <c r="D15" s="48"/>
      <c r="E15" s="51"/>
      <c r="F15" s="49"/>
      <c r="G15" s="47"/>
      <c r="H15" s="51"/>
      <c r="I15" s="49"/>
      <c r="J15" s="50"/>
      <c r="K15" s="51"/>
      <c r="L15" s="49"/>
    </row>
    <row r="16" spans="1:14" x14ac:dyDescent="0.25">
      <c r="A16" s="18" t="s">
        <v>37</v>
      </c>
      <c r="B16" s="28" t="s">
        <v>38</v>
      </c>
      <c r="C16" s="35" t="s">
        <v>4</v>
      </c>
      <c r="D16" s="48"/>
      <c r="E16" s="51"/>
      <c r="F16" s="49"/>
      <c r="G16" s="47"/>
      <c r="H16" s="51"/>
      <c r="I16" s="49"/>
      <c r="J16" s="50"/>
      <c r="K16" s="51"/>
      <c r="L16" s="49"/>
    </row>
    <row r="17" spans="1:13" x14ac:dyDescent="0.25">
      <c r="A17" s="18" t="s">
        <v>39</v>
      </c>
      <c r="B17" s="28" t="s">
        <v>40</v>
      </c>
      <c r="C17" s="35" t="s">
        <v>4</v>
      </c>
      <c r="D17" s="48"/>
      <c r="E17" s="51">
        <v>1.333</v>
      </c>
      <c r="F17" s="49">
        <f t="shared" si="12"/>
        <v>1.333</v>
      </c>
      <c r="G17" s="47">
        <v>3.573</v>
      </c>
      <c r="H17" s="51">
        <v>1.7070000000000001</v>
      </c>
      <c r="I17" s="49">
        <f t="shared" si="10"/>
        <v>5.28</v>
      </c>
      <c r="J17" s="50">
        <v>12</v>
      </c>
      <c r="K17" s="51">
        <v>12</v>
      </c>
      <c r="L17" s="49">
        <f t="shared" si="11"/>
        <v>24</v>
      </c>
    </row>
    <row r="18" spans="1:13" x14ac:dyDescent="0.25">
      <c r="A18" s="21" t="s">
        <v>3</v>
      </c>
      <c r="B18" s="29" t="s">
        <v>41</v>
      </c>
      <c r="C18" s="35" t="s">
        <v>4</v>
      </c>
      <c r="D18" s="43">
        <f>D8-D14</f>
        <v>53</v>
      </c>
      <c r="E18" s="42">
        <f>E8-E14</f>
        <v>47.516999999999996</v>
      </c>
      <c r="F18" s="54">
        <f>D18+E18</f>
        <v>100.517</v>
      </c>
      <c r="G18" s="42">
        <f>G8-G14</f>
        <v>90.899999999999991</v>
      </c>
      <c r="H18" s="42">
        <f>H8-H14</f>
        <v>93.338000000000008</v>
      </c>
      <c r="I18" s="54">
        <f t="shared" si="10"/>
        <v>184.238</v>
      </c>
      <c r="J18" s="42">
        <f>J8-J14</f>
        <v>206.333</v>
      </c>
      <c r="K18" s="42">
        <f>K8-K14</f>
        <v>232.667</v>
      </c>
      <c r="L18" s="54">
        <f t="shared" si="11"/>
        <v>439</v>
      </c>
    </row>
    <row r="19" spans="1:13" x14ac:dyDescent="0.25">
      <c r="A19" s="21"/>
      <c r="B19" s="97" t="s">
        <v>42</v>
      </c>
      <c r="C19" s="98"/>
      <c r="D19" s="101">
        <f>D20+D27+D30</f>
        <v>53</v>
      </c>
      <c r="E19" s="99">
        <f>E20+E27+E30</f>
        <v>47.516999999999996</v>
      </c>
      <c r="F19" s="100">
        <f t="shared" si="12"/>
        <v>100.517</v>
      </c>
      <c r="G19" s="99">
        <f>G20+G27+G30</f>
        <v>90.899999999999991</v>
      </c>
      <c r="H19" s="99">
        <f>H20+H27+H30</f>
        <v>93.338000000000008</v>
      </c>
      <c r="I19" s="100">
        <f t="shared" si="10"/>
        <v>184.238</v>
      </c>
      <c r="J19" s="99">
        <f>J20+J27+J30</f>
        <v>206.333</v>
      </c>
      <c r="K19" s="99">
        <f>K20+K27+K30</f>
        <v>232.667</v>
      </c>
      <c r="L19" s="100">
        <f t="shared" si="11"/>
        <v>439</v>
      </c>
      <c r="M19" s="69"/>
    </row>
    <row r="20" spans="1:13" x14ac:dyDescent="0.25">
      <c r="A20" s="21" t="s">
        <v>43</v>
      </c>
      <c r="B20" s="29" t="s">
        <v>44</v>
      </c>
      <c r="C20" s="35" t="s">
        <v>4</v>
      </c>
      <c r="D20" s="43">
        <f>D21+D24</f>
        <v>24</v>
      </c>
      <c r="E20" s="42">
        <f>E21+E24</f>
        <v>25.716999999999999</v>
      </c>
      <c r="F20" s="54">
        <f t="shared" si="12"/>
        <v>49.716999999999999</v>
      </c>
      <c r="G20" s="42">
        <f>G21+G24</f>
        <v>15.8</v>
      </c>
      <c r="H20" s="42">
        <f>H21+H24</f>
        <v>17.2</v>
      </c>
      <c r="I20" s="54">
        <f t="shared" si="10"/>
        <v>33</v>
      </c>
      <c r="J20" s="42">
        <f>J21+J24</f>
        <v>170.333</v>
      </c>
      <c r="K20" s="42">
        <f>K21+K24</f>
        <v>196.667</v>
      </c>
      <c r="L20" s="54">
        <f t="shared" si="11"/>
        <v>367</v>
      </c>
    </row>
    <row r="21" spans="1:13" x14ac:dyDescent="0.25">
      <c r="A21" s="22"/>
      <c r="B21" s="30" t="s">
        <v>45</v>
      </c>
      <c r="C21" s="35" t="s">
        <v>4</v>
      </c>
      <c r="D21" s="48">
        <f>D22+D23</f>
        <v>24</v>
      </c>
      <c r="E21" s="47">
        <f>E22+E23</f>
        <v>25.716999999999999</v>
      </c>
      <c r="F21" s="49">
        <f t="shared" si="12"/>
        <v>49.716999999999999</v>
      </c>
      <c r="G21" s="47"/>
      <c r="H21" s="47"/>
      <c r="I21" s="49"/>
      <c r="J21" s="47"/>
      <c r="K21" s="47"/>
      <c r="L21" s="49"/>
    </row>
    <row r="22" spans="1:13" x14ac:dyDescent="0.25">
      <c r="A22" s="22"/>
      <c r="B22" s="31" t="s">
        <v>46</v>
      </c>
      <c r="C22" s="35" t="s">
        <v>4</v>
      </c>
      <c r="D22" s="48">
        <v>24</v>
      </c>
      <c r="E22" s="51">
        <v>25.716999999999999</v>
      </c>
      <c r="F22" s="49">
        <f t="shared" si="12"/>
        <v>49.716999999999999</v>
      </c>
      <c r="G22" s="47"/>
      <c r="H22" s="51"/>
      <c r="I22" s="49"/>
      <c r="J22" s="50"/>
      <c r="K22" s="51"/>
      <c r="L22" s="49"/>
    </row>
    <row r="23" spans="1:13" x14ac:dyDescent="0.25">
      <c r="A23" s="22"/>
      <c r="B23" s="31" t="s">
        <v>47</v>
      </c>
      <c r="C23" s="35" t="s">
        <v>4</v>
      </c>
      <c r="D23" s="48"/>
      <c r="E23" s="51"/>
      <c r="F23" s="49"/>
      <c r="G23" s="47"/>
      <c r="H23" s="51"/>
      <c r="I23" s="49"/>
      <c r="J23" s="50"/>
      <c r="K23" s="51"/>
      <c r="L23" s="49"/>
    </row>
    <row r="24" spans="1:13" x14ac:dyDescent="0.25">
      <c r="A24" s="22"/>
      <c r="B24" s="30" t="s">
        <v>48</v>
      </c>
      <c r="C24" s="35" t="s">
        <v>4</v>
      </c>
      <c r="D24" s="48">
        <f>D25+D26</f>
        <v>0</v>
      </c>
      <c r="E24" s="47">
        <f>E25+E26</f>
        <v>0</v>
      </c>
      <c r="F24" s="49">
        <f>D24+E24</f>
        <v>0</v>
      </c>
      <c r="G24" s="47">
        <f>G25+G26</f>
        <v>15.8</v>
      </c>
      <c r="H24" s="47">
        <f>H25+H26</f>
        <v>17.2</v>
      </c>
      <c r="I24" s="49">
        <f t="shared" si="10"/>
        <v>33</v>
      </c>
      <c r="J24" s="47">
        <f>J25+J26</f>
        <v>170.333</v>
      </c>
      <c r="K24" s="47">
        <f>K25+K26</f>
        <v>196.667</v>
      </c>
      <c r="L24" s="49">
        <f t="shared" si="11"/>
        <v>367</v>
      </c>
    </row>
    <row r="25" spans="1:13" x14ac:dyDescent="0.25">
      <c r="A25" s="22"/>
      <c r="B25" s="31" t="s">
        <v>46</v>
      </c>
      <c r="C25" s="35" t="s">
        <v>4</v>
      </c>
      <c r="D25" s="56"/>
      <c r="E25" s="58"/>
      <c r="F25" s="49"/>
      <c r="G25" s="47">
        <v>15.8</v>
      </c>
      <c r="H25" s="51">
        <v>17.2</v>
      </c>
      <c r="I25" s="49">
        <f t="shared" si="10"/>
        <v>33</v>
      </c>
      <c r="J25" s="50">
        <v>170.333</v>
      </c>
      <c r="K25" s="51">
        <v>196.667</v>
      </c>
      <c r="L25" s="49">
        <f t="shared" si="11"/>
        <v>367</v>
      </c>
    </row>
    <row r="26" spans="1:13" x14ac:dyDescent="0.25">
      <c r="A26" s="22"/>
      <c r="B26" s="31" t="s">
        <v>47</v>
      </c>
      <c r="C26" s="35" t="s">
        <v>4</v>
      </c>
      <c r="D26" s="56"/>
      <c r="E26" s="58"/>
      <c r="F26" s="49"/>
      <c r="G26" s="47"/>
      <c r="H26" s="51"/>
      <c r="I26" s="49"/>
      <c r="J26" s="50"/>
      <c r="K26" s="51"/>
      <c r="L26" s="49"/>
    </row>
    <row r="27" spans="1:13" x14ac:dyDescent="0.25">
      <c r="A27" s="21" t="s">
        <v>49</v>
      </c>
      <c r="B27" s="32" t="s">
        <v>50</v>
      </c>
      <c r="C27" s="35" t="s">
        <v>4</v>
      </c>
      <c r="D27" s="53">
        <f>D28+D29</f>
        <v>0</v>
      </c>
      <c r="E27" s="52">
        <f>E28+E29</f>
        <v>0</v>
      </c>
      <c r="F27" s="54">
        <f t="shared" si="12"/>
        <v>0</v>
      </c>
      <c r="G27" s="52">
        <f>G28+G29</f>
        <v>0</v>
      </c>
      <c r="H27" s="52">
        <f>H28+H29</f>
        <v>0</v>
      </c>
      <c r="I27" s="54">
        <f t="shared" si="10"/>
        <v>0</v>
      </c>
      <c r="J27" s="52">
        <f>J28+J29</f>
        <v>0</v>
      </c>
      <c r="K27" s="52">
        <f>K28+K29</f>
        <v>0</v>
      </c>
      <c r="L27" s="54">
        <f t="shared" si="11"/>
        <v>0</v>
      </c>
    </row>
    <row r="28" spans="1:13" x14ac:dyDescent="0.25">
      <c r="A28" s="22"/>
      <c r="B28" s="31" t="s">
        <v>46</v>
      </c>
      <c r="C28" s="35" t="s">
        <v>4</v>
      </c>
      <c r="D28" s="56"/>
      <c r="E28" s="58"/>
      <c r="F28" s="49"/>
      <c r="G28" s="55"/>
      <c r="H28" s="58"/>
      <c r="I28" s="49"/>
      <c r="J28" s="57"/>
      <c r="K28" s="58"/>
      <c r="L28" s="49"/>
    </row>
    <row r="29" spans="1:13" x14ac:dyDescent="0.25">
      <c r="A29" s="22"/>
      <c r="B29" s="33" t="s">
        <v>51</v>
      </c>
      <c r="C29" s="35" t="s">
        <v>4</v>
      </c>
      <c r="D29" s="56"/>
      <c r="E29" s="58"/>
      <c r="F29" s="49"/>
      <c r="G29" s="55"/>
      <c r="H29" s="58"/>
      <c r="I29" s="49"/>
      <c r="J29" s="57"/>
      <c r="K29" s="58"/>
      <c r="L29" s="49"/>
    </row>
    <row r="30" spans="1:13" x14ac:dyDescent="0.25">
      <c r="A30" s="21" t="s">
        <v>52</v>
      </c>
      <c r="B30" s="32" t="s">
        <v>60</v>
      </c>
      <c r="C30" s="35" t="s">
        <v>4</v>
      </c>
      <c r="D30" s="53">
        <f>D31+D32</f>
        <v>29</v>
      </c>
      <c r="E30" s="52">
        <f>E31+E32</f>
        <v>21.8</v>
      </c>
      <c r="F30" s="54">
        <f t="shared" si="12"/>
        <v>50.8</v>
      </c>
      <c r="G30" s="52">
        <f>G31+G32</f>
        <v>75.099999999999994</v>
      </c>
      <c r="H30" s="52">
        <f>H31+H32</f>
        <v>76.138000000000005</v>
      </c>
      <c r="I30" s="54">
        <f t="shared" si="10"/>
        <v>151.238</v>
      </c>
      <c r="J30" s="52">
        <f>J31+J32</f>
        <v>36</v>
      </c>
      <c r="K30" s="52">
        <f>K31+K32</f>
        <v>36</v>
      </c>
      <c r="L30" s="54">
        <f t="shared" si="11"/>
        <v>72</v>
      </c>
    </row>
    <row r="31" spans="1:13" x14ac:dyDescent="0.25">
      <c r="A31" s="22"/>
      <c r="B31" s="31" t="s">
        <v>46</v>
      </c>
      <c r="C31" s="35" t="s">
        <v>4</v>
      </c>
      <c r="D31" s="48">
        <v>29</v>
      </c>
      <c r="E31" s="51">
        <v>21.8</v>
      </c>
      <c r="F31" s="49">
        <f>D31+E31</f>
        <v>50.8</v>
      </c>
      <c r="G31" s="47">
        <v>75.099999999999994</v>
      </c>
      <c r="H31" s="51">
        <v>76.138000000000005</v>
      </c>
      <c r="I31" s="49">
        <f t="shared" si="10"/>
        <v>151.238</v>
      </c>
      <c r="J31" s="50">
        <v>36</v>
      </c>
      <c r="K31" s="51">
        <v>36</v>
      </c>
      <c r="L31" s="49">
        <f t="shared" si="11"/>
        <v>72</v>
      </c>
    </row>
    <row r="32" spans="1:13" x14ac:dyDescent="0.25">
      <c r="A32" s="23"/>
      <c r="B32" s="34" t="s">
        <v>53</v>
      </c>
      <c r="C32" s="38" t="s">
        <v>4</v>
      </c>
      <c r="D32" s="60"/>
      <c r="E32" s="62"/>
      <c r="F32" s="63"/>
      <c r="G32" s="59"/>
      <c r="H32" s="62"/>
      <c r="I32" s="63"/>
      <c r="J32" s="61"/>
      <c r="K32" s="62"/>
      <c r="L32" s="63"/>
    </row>
    <row r="33" spans="3:11" x14ac:dyDescent="0.25">
      <c r="F33" s="72">
        <f>F35+F37</f>
        <v>103.18299999999999</v>
      </c>
    </row>
    <row r="34" spans="3:11" x14ac:dyDescent="0.25">
      <c r="G34" s="68"/>
      <c r="H34" s="68"/>
      <c r="J34" s="68"/>
      <c r="K34" s="68"/>
    </row>
    <row r="35" spans="3:11" x14ac:dyDescent="0.25">
      <c r="C35" s="15" t="s">
        <v>69</v>
      </c>
      <c r="D35" s="68">
        <f>D37+D39+D40</f>
        <v>53</v>
      </c>
      <c r="E35" s="68">
        <f>E37+E39+E40</f>
        <v>48.849999999999994</v>
      </c>
      <c r="F35" s="72">
        <f>D35+E35</f>
        <v>101.85</v>
      </c>
    </row>
    <row r="36" spans="3:11" x14ac:dyDescent="0.25">
      <c r="F36" s="72"/>
    </row>
    <row r="37" spans="3:11" x14ac:dyDescent="0.25">
      <c r="C37" s="15" t="s">
        <v>68</v>
      </c>
      <c r="E37" s="40">
        <v>1.333</v>
      </c>
      <c r="F37" s="72">
        <f>D37+E37</f>
        <v>1.333</v>
      </c>
    </row>
    <row r="38" spans="3:11" x14ac:dyDescent="0.25">
      <c r="F38" s="72"/>
    </row>
    <row r="39" spans="3:11" x14ac:dyDescent="0.25">
      <c r="C39" s="15" t="s">
        <v>67</v>
      </c>
      <c r="D39" s="68">
        <v>24</v>
      </c>
      <c r="E39" s="68">
        <v>25.716999999999999</v>
      </c>
      <c r="F39" s="72">
        <f>D39+E39</f>
        <v>49.716999999999999</v>
      </c>
    </row>
    <row r="40" spans="3:11" x14ac:dyDescent="0.25">
      <c r="C40" s="15" t="s">
        <v>66</v>
      </c>
      <c r="D40" s="71">
        <v>29</v>
      </c>
      <c r="E40" s="71">
        <v>21.8</v>
      </c>
      <c r="F40" s="72">
        <f>D40+E40</f>
        <v>50.8</v>
      </c>
    </row>
  </sheetData>
  <mergeCells count="12">
    <mergeCell ref="A1:C1"/>
    <mergeCell ref="B2:B6"/>
    <mergeCell ref="A2:A6"/>
    <mergeCell ref="C2:C6"/>
    <mergeCell ref="D2:L2"/>
    <mergeCell ref="D4:L4"/>
    <mergeCell ref="D5:F5"/>
    <mergeCell ref="G5:I5"/>
    <mergeCell ref="J5:L5"/>
    <mergeCell ref="D3:F3"/>
    <mergeCell ref="G3:I3"/>
    <mergeCell ref="J3:L3"/>
  </mergeCells>
  <phoneticPr fontId="6" type="noConversion"/>
  <printOptions horizontalCentered="1"/>
  <pageMargins left="0.39370078740157483" right="0.39370078740157483" top="1.1811023622047245" bottom="0.39370078740157483" header="0" footer="0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F6"/>
  <sheetViews>
    <sheetView zoomScaleSheetLayoutView="80" workbookViewId="0">
      <selection activeCell="E7" sqref="E7"/>
    </sheetView>
  </sheetViews>
  <sheetFormatPr defaultColWidth="9.140625" defaultRowHeight="15" x14ac:dyDescent="0.25"/>
  <cols>
    <col min="1" max="1" width="5.5703125" style="1" customWidth="1"/>
    <col min="2" max="2" width="46.28515625" style="1" customWidth="1"/>
    <col min="3" max="3" width="16.28515625" style="1" bestFit="1" customWidth="1"/>
    <col min="4" max="6" width="14" style="1" customWidth="1"/>
    <col min="7" max="7" width="43.140625" style="1" customWidth="1"/>
    <col min="8" max="8" width="12" style="1" customWidth="1"/>
    <col min="9" max="11" width="10.42578125" style="1" customWidth="1"/>
    <col min="12" max="16384" width="9.140625" style="1"/>
  </cols>
  <sheetData>
    <row r="1" spans="1:6" ht="15.75" x14ac:dyDescent="0.25">
      <c r="A1" s="91" t="s">
        <v>63</v>
      </c>
      <c r="B1" s="91"/>
      <c r="C1" s="91"/>
      <c r="D1" s="91"/>
      <c r="E1" s="91"/>
      <c r="F1" s="91"/>
    </row>
    <row r="2" spans="1:6" x14ac:dyDescent="0.25">
      <c r="A2" s="92" t="s">
        <v>5</v>
      </c>
      <c r="B2" s="92" t="s">
        <v>6</v>
      </c>
      <c r="C2" s="92" t="s">
        <v>7</v>
      </c>
      <c r="D2" s="95" t="s">
        <v>8</v>
      </c>
      <c r="E2" s="95"/>
      <c r="F2" s="95"/>
    </row>
    <row r="3" spans="1:6" x14ac:dyDescent="0.25">
      <c r="A3" s="93"/>
      <c r="B3" s="93"/>
      <c r="C3" s="93"/>
      <c r="D3" s="96" t="s">
        <v>11</v>
      </c>
      <c r="E3" s="96" t="s">
        <v>12</v>
      </c>
      <c r="F3" s="96" t="s">
        <v>13</v>
      </c>
    </row>
    <row r="4" spans="1:6" x14ac:dyDescent="0.25">
      <c r="A4" s="94"/>
      <c r="B4" s="94"/>
      <c r="C4" s="94"/>
      <c r="D4" s="96"/>
      <c r="E4" s="96"/>
      <c r="F4" s="96"/>
    </row>
    <row r="5" spans="1:6" x14ac:dyDescent="0.25">
      <c r="A5" s="64">
        <v>1</v>
      </c>
      <c r="B5" s="64">
        <v>2</v>
      </c>
      <c r="C5" s="64">
        <v>3</v>
      </c>
      <c r="D5" s="65">
        <v>4</v>
      </c>
      <c r="E5" s="65">
        <v>5</v>
      </c>
      <c r="F5" s="65">
        <v>6</v>
      </c>
    </row>
    <row r="6" spans="1:6" ht="15.75" x14ac:dyDescent="0.25">
      <c r="A6" s="2" t="s">
        <v>1</v>
      </c>
      <c r="B6" s="3" t="s">
        <v>9</v>
      </c>
      <c r="C6" s="66" t="s">
        <v>10</v>
      </c>
      <c r="D6" s="67">
        <f>[1]Бил!$R$98+[1]Бил!$R$103</f>
        <v>185.84847808310752</v>
      </c>
      <c r="E6" s="4">
        <f>[1]Кепер!$R$98+[1]Кепер!$R$103</f>
        <v>953.29105961186679</v>
      </c>
      <c r="F6" s="4">
        <f>[1]Омол!$R$98+[1]Омол!$R$103</f>
        <v>2269.9694044834541</v>
      </c>
    </row>
  </sheetData>
  <mergeCells count="8">
    <mergeCell ref="A1:F1"/>
    <mergeCell ref="A2:A4"/>
    <mergeCell ref="B2:B4"/>
    <mergeCell ref="C2:C4"/>
    <mergeCell ref="D2:F2"/>
    <mergeCell ref="D3:D4"/>
    <mergeCell ref="E3:E4"/>
    <mergeCell ref="F3:F4"/>
  </mergeCells>
  <phoneticPr fontId="6" type="noConversion"/>
  <printOptions horizontalCentered="1"/>
  <pageMargins left="1.1811023622047245" right="0.39370078740157483" top="0.39370078740157483" bottom="0.39370078740157483" header="0" footer="0"/>
  <pageSetup paperSize="9" scale="79" orientation="portrait" r:id="rId1"/>
  <headerFooter alignWithMargins="0"/>
  <rowBreaks count="2" manualBreakCount="2">
    <brk id="14" max="16383" man="1"/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раздел 1</vt:lpstr>
      <vt:lpstr>раздел 2</vt:lpstr>
      <vt:lpstr>раздел 3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2021-03-23T03:45:28Z</cp:lastPrinted>
  <dcterms:created xsi:type="dcterms:W3CDTF">1996-10-08T23:32:33Z</dcterms:created>
  <dcterms:modified xsi:type="dcterms:W3CDTF">2021-03-23T03:52:14Z</dcterms:modified>
</cp:coreProperties>
</file>