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2300" tabRatio="849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d_izm">[2]Справочники!$F$17:$F$33</definedName>
    <definedName name="ElekBase">[3]PP_elektro!$A$3:$K$603</definedName>
    <definedName name="GBTSM.XLS">#REF!</definedName>
    <definedName name="Gost">[1]ИД!$B$545:$B$549</definedName>
    <definedName name="idt">[4]ID_Otopl!$C$4:$AK$45</definedName>
    <definedName name="napr">[1]ИД!$D$710:$D$735</definedName>
    <definedName name="Print_Area">#REF!</definedName>
    <definedName name="ProchBase">[5]PP_prochie!$A$3:$N$603</definedName>
    <definedName name="StokiBase">[3]PP_stoki!$A$3:$O$603</definedName>
    <definedName name="SvalkaBase">[3]PP_svalka!$A$3:$M$603</definedName>
    <definedName name="tar">[1]ИД!$B$601:$B$607</definedName>
    <definedName name="TboBase">[3]PP_tbo!$A$3:$N$603</definedName>
    <definedName name="TeploBase">[3]PP_otopl!$A$3:$J$603</definedName>
    <definedName name="vid_top">[2]Справочники!$E$17:$E$33</definedName>
    <definedName name="VodaBase">'[3]PP Voda'!$A$3:$W$603</definedName>
    <definedName name="анализы">[6]БАЗА!$A$67:$A$80</definedName>
    <definedName name="аэ">#REF!</definedName>
    <definedName name="_xlnm.Database">#REF!</definedName>
    <definedName name="бд">'[7]От табл 11'!#REF!</definedName>
    <definedName name="бф">#REF!</definedName>
    <definedName name="вариант">[8]все!$B$188:$B$191</definedName>
    <definedName name="вариант_расчета_код">[9]Настройка!$C$3</definedName>
    <definedName name="Варианты">[8]База!#REF!</definedName>
    <definedName name="взносы">#REF!</definedName>
    <definedName name="вид_тарифа">[8]разное!$C$90:$C$91</definedName>
    <definedName name="вид_тарифа_1">[8]разное!$C$95:$C$96</definedName>
    <definedName name="Внутрицеховые">[8]Основ.показ.!#REF!</definedName>
    <definedName name="вс">#REF!</definedName>
    <definedName name="всестатьи">[10]разное!$C$63:$C$77</definedName>
    <definedName name="втот">#REF!</definedName>
    <definedName name="Гараж">[8]все!$B$27:$B$33</definedName>
    <definedName name="год">[9]Настройка!$B$1</definedName>
    <definedName name="данет">[11]ИСХДАННЫЕ!$V$196:$V$197</definedName>
    <definedName name="данные">[12]данные!$A$171:$E$197</definedName>
    <definedName name="двор">[13]нраб!$B$86:$F$89</definedName>
    <definedName name="двот">[13]тарифы!$B$40:$E$40</definedName>
    <definedName name="диам">[8]все!$D$45:$D$65</definedName>
    <definedName name="диаметр">[14]все!$D$45:$D$65</definedName>
    <definedName name="диаметр2">[11]НОРМЫ!$A$381:$A$404</definedName>
    <definedName name="диаметры">[11]НОРМЫ!$A$28:$A$50</definedName>
    <definedName name="дн">[8]все!$B$35:$B$36</definedName>
    <definedName name="до">#REF!</definedName>
    <definedName name="доза">[8]все!$B$182:$B$183</definedName>
    <definedName name="допоборуд">[8]все!$B$101:$B$109</definedName>
    <definedName name="дот">#REF!</definedName>
    <definedName name="ЕСН">#REF!</definedName>
    <definedName name="ЕСН_процент">[9]ФОТ!$D$15</definedName>
    <definedName name="етс">[13]етс!$B$5:$T$15</definedName>
    <definedName name="етс1">#REF!</definedName>
    <definedName name="закл">[15]етс!$A$12:$B$31</definedName>
    <definedName name="защ">[13]нраб!$A$67:$G$85</definedName>
    <definedName name="зон">#REF!</definedName>
    <definedName name="зона">[8]Основ.показ.!#REF!</definedName>
    <definedName name="имя">#REF!</definedName>
    <definedName name="инд">'[13]инд-вода'!$B$2:$O$22</definedName>
    <definedName name="ип">#REF!</definedName>
    <definedName name="ккв">#REF!</definedName>
    <definedName name="ккл">#REF!</definedName>
    <definedName name="ккп">#REF!</definedName>
    <definedName name="ккс">[13]тарифы!$B$127:$E$131</definedName>
    <definedName name="код">[14]все!$B$27:$B$33</definedName>
    <definedName name="котельные">'[16]Исходные данные'!$A$224:$A$245</definedName>
    <definedName name="кпсв">#REF!</definedName>
    <definedName name="крит">'[17]От табл 11'!#REF!</definedName>
    <definedName name="_xlnm.Criteria">#REF!</definedName>
    <definedName name="кс">#REF!</definedName>
    <definedName name="мазут3">[6]БАЗА!$A$40:$A$44</definedName>
    <definedName name="мазут4">[6]БАЗА!$A$45:$A$49</definedName>
    <definedName name="мазут5">[6]БАЗА!$A$50:$A$54</definedName>
    <definedName name="мат">[8]все!$E$43:$P$43</definedName>
    <definedName name="материалтруб">#REF!</definedName>
    <definedName name="мбп">[13]нраб!$A$42:$G$63</definedName>
    <definedName name="мет">#REF!</definedName>
    <definedName name="мо">[14]все!$AY$40:$AY$59</definedName>
    <definedName name="МчасВод">[8]База!#REF!</definedName>
    <definedName name="МчасКан">[8]База!#REF!</definedName>
    <definedName name="назнач">[8]все!$B$114:$B$117</definedName>
    <definedName name="наименование_организации">[9]Настройка!$B$12</definedName>
    <definedName name="нвс">#REF!</definedName>
    <definedName name="ндс">[8]разное!$C$2:$C$3</definedName>
    <definedName name="нормы">[8]Основ.показ.!#REF!</definedName>
    <definedName name="нс">#REF!</definedName>
    <definedName name="нсв">#REF!</definedName>
    <definedName name="нск">#REF!</definedName>
    <definedName name="о">#REF!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[13]тарифы!$B$133:$E$139</definedName>
    <definedName name="орпа">#REF!</definedName>
    <definedName name="орэ">#REF!</definedName>
    <definedName name="от">[15]етс!$A$12:$B$31</definedName>
    <definedName name="отоп">[18]отоп!#REF!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[8]все!$B$114:$B$117</definedName>
    <definedName name="причины">[19]разное!$C$51:$C$68</definedName>
    <definedName name="прнпо">#REF!</definedName>
    <definedName name="прог">#REF!</definedName>
    <definedName name="промывка">[14]все!$B$171:$B$172</definedName>
    <definedName name="процент">#REF!</definedName>
    <definedName name="пф">#REF!</definedName>
    <definedName name="р">#REF!</definedName>
    <definedName name="раб">'[13]Парам (2)'!$B$5:$P$83</definedName>
    <definedName name="разрадКан">[8]Нормативы!$D$600:$F$600</definedName>
    <definedName name="разрядВ">[8]Нормативы!$D$539:$F$539</definedName>
    <definedName name="Сбросы">[8]База!$C$141:$C$285</definedName>
    <definedName name="Свод1">#REF!</definedName>
    <definedName name="сго">#REF!</definedName>
    <definedName name="сети">[8]разное!$C$98:$C$99</definedName>
    <definedName name="со">#REF!</definedName>
    <definedName name="СобЖКУ">[8]Основ.показ.!#REF!</definedName>
    <definedName name="спец">[13]нраб!$A$4:$G$38</definedName>
    <definedName name="ст">[14]все!$B$38:$B$39</definedName>
    <definedName name="стадиипроцесса">[8]все!$B$19:$B$24</definedName>
    <definedName name="статьи">[19]разное!$C$70:$C$84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[8]разное!#REF!</definedName>
    <definedName name="тарифыЖКУ">[8]Основ.показ.!#REF!</definedName>
    <definedName name="тем">[20]от!$B$4:$M$29</definedName>
    <definedName name="тип">[11]НОРМЫ!$H$551:$H$552</definedName>
    <definedName name="топливо">[11]НОРМЫ!$A$320:$A$330</definedName>
    <definedName name="трубы">[14]все!$E$43:$P$43</definedName>
    <definedName name="уваж">[8]разное!$C$36:$C$37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[17]тарифы!#REF!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[11]НОРМЫ!$B$117:$B$119</definedName>
    <definedName name="хзв">#REF!</definedName>
    <definedName name="хл">#REF!</definedName>
    <definedName name="эксп">#REF!</definedName>
    <definedName name="ЭЦВ">[21]насосы!$B$26:$B$269</definedName>
  </definedNames>
  <calcPr calcId="145621"/>
</workbook>
</file>

<file path=xl/calcChain.xml><?xml version="1.0" encoding="utf-8"?>
<calcChain xmlns="http://schemas.openxmlformats.org/spreadsheetml/2006/main">
  <c r="W33" i="10" l="1"/>
  <c r="S33" i="10"/>
  <c r="O33" i="10"/>
  <c r="K33" i="10"/>
  <c r="G33" i="10"/>
  <c r="W31" i="10"/>
  <c r="V31" i="10"/>
  <c r="U31" i="10"/>
  <c r="T31" i="10"/>
  <c r="R31" i="10"/>
  <c r="Q31" i="10"/>
  <c r="S31" i="10" s="1"/>
  <c r="P31" i="10"/>
  <c r="N31" i="10"/>
  <c r="M31" i="10"/>
  <c r="O31" i="10" s="1"/>
  <c r="L31" i="10"/>
  <c r="J31" i="10"/>
  <c r="I31" i="10"/>
  <c r="K31" i="10" s="1"/>
  <c r="H31" i="10"/>
  <c r="G31" i="10"/>
  <c r="F31" i="10"/>
  <c r="E31" i="10"/>
  <c r="D31" i="10"/>
  <c r="S30" i="10"/>
  <c r="O30" i="10"/>
  <c r="K30" i="10"/>
  <c r="G30" i="10"/>
  <c r="V28" i="10"/>
  <c r="V20" i="10" s="1"/>
  <c r="U28" i="10"/>
  <c r="W28" i="10" s="1"/>
  <c r="T28" i="10"/>
  <c r="T20" i="10" s="1"/>
  <c r="R28" i="10"/>
  <c r="R20" i="10" s="1"/>
  <c r="Q28" i="10"/>
  <c r="S28" i="10" s="1"/>
  <c r="P28" i="10"/>
  <c r="O28" i="10"/>
  <c r="N28" i="10"/>
  <c r="M28" i="10"/>
  <c r="L28" i="10"/>
  <c r="J28" i="10"/>
  <c r="I28" i="10"/>
  <c r="K28" i="10" s="1"/>
  <c r="H28" i="10"/>
  <c r="F28" i="10"/>
  <c r="E28" i="10"/>
  <c r="G28" i="10" s="1"/>
  <c r="D28" i="10"/>
  <c r="D20" i="10" s="1"/>
  <c r="W27" i="10"/>
  <c r="S27" i="10"/>
  <c r="K27" i="10"/>
  <c r="G27" i="10"/>
  <c r="W26" i="10"/>
  <c r="S26" i="10"/>
  <c r="V25" i="10"/>
  <c r="U25" i="10"/>
  <c r="W25" i="10" s="1"/>
  <c r="T25" i="10"/>
  <c r="R25" i="10"/>
  <c r="Q25" i="10"/>
  <c r="S25" i="10" s="1"/>
  <c r="P25" i="10"/>
  <c r="N25" i="10"/>
  <c r="M25" i="10"/>
  <c r="O25" i="10" s="1"/>
  <c r="L25" i="10"/>
  <c r="K25" i="10"/>
  <c r="J25" i="10"/>
  <c r="I25" i="10"/>
  <c r="H25" i="10"/>
  <c r="F25" i="10"/>
  <c r="E25" i="10"/>
  <c r="G25" i="10" s="1"/>
  <c r="D25" i="10"/>
  <c r="O24" i="10"/>
  <c r="N22" i="10"/>
  <c r="M22" i="10"/>
  <c r="O22" i="10" s="1"/>
  <c r="L22" i="10"/>
  <c r="J22" i="10"/>
  <c r="J21" i="10" s="1"/>
  <c r="J20" i="10" s="1"/>
  <c r="I22" i="10"/>
  <c r="K22" i="10" s="1"/>
  <c r="H22" i="10"/>
  <c r="H21" i="10" s="1"/>
  <c r="H20" i="10" s="1"/>
  <c r="F22" i="10"/>
  <c r="G22" i="10" s="1"/>
  <c r="E22" i="10"/>
  <c r="D22" i="10"/>
  <c r="V21" i="10"/>
  <c r="U21" i="10"/>
  <c r="W21" i="10" s="1"/>
  <c r="T21" i="10"/>
  <c r="R21" i="10"/>
  <c r="Q21" i="10"/>
  <c r="S21" i="10" s="1"/>
  <c r="P21" i="10"/>
  <c r="N21" i="10"/>
  <c r="N20" i="10" s="1"/>
  <c r="M21" i="10"/>
  <c r="O21" i="10" s="1"/>
  <c r="L21" i="10"/>
  <c r="L20" i="10" s="1"/>
  <c r="E21" i="10"/>
  <c r="D21" i="10"/>
  <c r="P20" i="10"/>
  <c r="V19" i="10"/>
  <c r="U19" i="10"/>
  <c r="W19" i="10" s="1"/>
  <c r="T19" i="10"/>
  <c r="I19" i="10"/>
  <c r="H19" i="10"/>
  <c r="F19" i="10"/>
  <c r="E19" i="10"/>
  <c r="G19" i="10" s="1"/>
  <c r="D19" i="10"/>
  <c r="W18" i="10"/>
  <c r="S18" i="10"/>
  <c r="O18" i="10"/>
  <c r="G18" i="10"/>
  <c r="W17" i="10"/>
  <c r="O17" i="10"/>
  <c r="W16" i="10"/>
  <c r="O16" i="10"/>
  <c r="V15" i="10"/>
  <c r="U15" i="10"/>
  <c r="W15" i="10" s="1"/>
  <c r="T15" i="10"/>
  <c r="R15" i="10"/>
  <c r="Q15" i="10"/>
  <c r="S15" i="10" s="1"/>
  <c r="P15" i="10"/>
  <c r="N15" i="10"/>
  <c r="O15" i="10" s="1"/>
  <c r="M15" i="10"/>
  <c r="L15" i="10"/>
  <c r="J15" i="10"/>
  <c r="I15" i="10"/>
  <c r="K15" i="10" s="1"/>
  <c r="H15" i="10"/>
  <c r="F15" i="10"/>
  <c r="E15" i="10"/>
  <c r="G15" i="10" s="1"/>
  <c r="D15" i="10"/>
  <c r="W13" i="10"/>
  <c r="O12" i="10"/>
  <c r="K12" i="10"/>
  <c r="W10" i="10"/>
  <c r="S10" i="10"/>
  <c r="O10" i="10"/>
  <c r="K10" i="10"/>
  <c r="G10" i="10"/>
  <c r="V9" i="10"/>
  <c r="U9" i="10"/>
  <c r="W9" i="10" s="1"/>
  <c r="T9" i="10"/>
  <c r="R9" i="10"/>
  <c r="Q9" i="10"/>
  <c r="S9" i="10" s="1"/>
  <c r="P9" i="10"/>
  <c r="N9" i="10"/>
  <c r="N8" i="10" s="1"/>
  <c r="N19" i="10" s="1"/>
  <c r="M9" i="10"/>
  <c r="O9" i="10" s="1"/>
  <c r="L9" i="10"/>
  <c r="L8" i="10" s="1"/>
  <c r="L19" i="10" s="1"/>
  <c r="J9" i="10"/>
  <c r="K9" i="10" s="1"/>
  <c r="I9" i="10"/>
  <c r="H9" i="10"/>
  <c r="F9" i="10"/>
  <c r="E9" i="10"/>
  <c r="G9" i="10" s="1"/>
  <c r="D9" i="10"/>
  <c r="V8" i="10"/>
  <c r="U8" i="10"/>
  <c r="W8" i="10" s="1"/>
  <c r="T8" i="10"/>
  <c r="R8" i="10"/>
  <c r="R19" i="10" s="1"/>
  <c r="Q8" i="10"/>
  <c r="S8" i="10" s="1"/>
  <c r="P8" i="10"/>
  <c r="P19" i="10" s="1"/>
  <c r="I8" i="10"/>
  <c r="H8" i="10"/>
  <c r="F8" i="10"/>
  <c r="E8" i="10"/>
  <c r="G8" i="10" s="1"/>
  <c r="D8" i="10"/>
  <c r="U20" i="10" l="1"/>
  <c r="W20" i="10" s="1"/>
  <c r="J8" i="10"/>
  <c r="J19" i="10" s="1"/>
  <c r="K19" i="10" s="1"/>
  <c r="F21" i="10"/>
  <c r="F20" i="10" s="1"/>
  <c r="M8" i="10"/>
  <c r="Q19" i="10"/>
  <c r="S19" i="10" s="1"/>
  <c r="M20" i="10"/>
  <c r="O20" i="10" s="1"/>
  <c r="I21" i="10"/>
  <c r="Q20" i="10"/>
  <c r="S20" i="10" s="1"/>
  <c r="E20" i="10"/>
  <c r="G20" i="10" s="1"/>
  <c r="B7" i="8"/>
  <c r="C7" i="8" s="1"/>
  <c r="D7" i="8" s="1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K21" i="10" l="1"/>
  <c r="I20" i="10"/>
  <c r="K20" i="10" s="1"/>
  <c r="O8" i="10"/>
  <c r="M19" i="10"/>
  <c r="O19" i="10" s="1"/>
  <c r="K8" i="10"/>
  <c r="G21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</calcChain>
</file>

<file path=xl/sharedStrings.xml><?xml version="1.0" encoding="utf-8"?>
<sst xmlns="http://schemas.openxmlformats.org/spreadsheetml/2006/main" count="145" uniqueCount="79">
  <si>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</si>
  <si>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</si>
  <si>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</si>
  <si>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</si>
  <si>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</si>
  <si>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</si>
  <si>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</si>
  <si>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</si>
  <si>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</si>
  <si>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</si>
  <si>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</si>
  <si>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Ванкарем</t>
  </si>
  <si>
    <t>Участок Конергино</t>
  </si>
  <si>
    <t>Участок Мыс Шмидта - Рыркайпий</t>
  </si>
  <si>
    <t>Участок Нутэпэльмен</t>
  </si>
  <si>
    <t>Участок Уэлькаль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</si>
  <si>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</si>
  <si>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</si>
  <si>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</si>
  <si>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</si>
  <si>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</si>
  <si>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</si>
  <si>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</si>
  <si>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</si>
  <si>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</si>
  <si>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</si>
  <si>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Показатели производственной деятельности</t>
  </si>
  <si>
    <t>Раздел 2. Баланс водоснабжения (подвоз воды)</t>
  </si>
  <si>
    <t>№ п/п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</si>
  <si>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</si>
  <si>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</si>
  <si>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</si>
  <si>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</si>
  <si>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</si>
  <si>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</si>
  <si>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</si>
  <si>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</si>
  <si>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</si>
  <si>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</si>
  <si>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</si>
  <si>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</si>
  <si>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</si>
  <si>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</si>
  <si>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</si>
  <si>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</si>
  <si>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</si>
  <si>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</si>
  <si>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</si>
  <si>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</si>
  <si>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</si>
  <si>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</si>
  <si>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</si>
  <si>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</si>
  <si>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</si>
  <si>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</si>
  <si>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</si>
  <si>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</si>
  <si>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</si>
  <si>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</si>
  <si>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</si>
  <si>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Ванкарем</t>
  </si>
  <si>
    <t>участок Конергино</t>
  </si>
  <si>
    <t>участок Мыс Шмидта - Рыркайпий</t>
  </si>
  <si>
    <t>участок Нутэпэльмен</t>
  </si>
  <si>
    <t>участок Уэлькаль</t>
  </si>
  <si>
    <t>Раздел 3. Объем финансовых потребностей для реализации производственной программы</t>
  </si>
  <si>
    <t>ПЛАН</t>
  </si>
  <si>
    <t>ФАКТ</t>
  </si>
  <si>
    <t>Расход воды на с/нужды</t>
  </si>
  <si>
    <t>5.</t>
  </si>
  <si>
    <t>5.1.</t>
  </si>
  <si>
    <t>5.2.</t>
  </si>
  <si>
    <t>5.3.</t>
  </si>
  <si>
    <t>Руководитель организации</t>
  </si>
  <si>
    <t>(должность)</t>
  </si>
  <si>
    <t>(ФИО, подпись)</t>
  </si>
  <si>
    <t xml:space="preserve">Буров Андрей Александрович                                                     </t>
  </si>
  <si>
    <t>в сфере холодного водоснабжения (подвоз воды) за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</si>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</sst>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5" fillId="0" borderId="0"/>
    <xf numFmtId="0" fontId="10" fillId="0" borderId="0"/>
    <xf numFmtId="0" fontId="12" fillId="0" borderId="0"/>
    <xf numFmtId="0" fontId="12" fillId="0" borderId="0"/>
    <xf numFmtId="0" fontId="18" fillId="0" borderId="0"/>
    <xf numFmtId="0" fontId="19" fillId="0" borderId="0"/>
    <xf numFmtId="0" fontId="2" fillId="0" borderId="0"/>
    <xf numFmtId="0" fontId="20" fillId="0" borderId="0"/>
    <xf numFmtId="0" fontId="2" fillId="0" borderId="0"/>
    <xf numFmtId="0" fontId="5" fillId="0" borderId="0"/>
    <xf numFmtId="0" fontId="19" fillId="0" borderId="0"/>
    <xf numFmtId="9" fontId="18" fillId="0" borderId="0" applyFont="0" applyFill="0" applyBorder="0" applyAlignment="0" applyProtection="0"/>
    <xf numFmtId="0" fontId="1" fillId="0" borderId="0"/>
    <xf numFmtId="0" fontId="20" fillId="0" borderId="0"/>
    <xf numFmtId="0" fontId="5" fillId="0" borderId="0"/>
  </cellStyleXfs>
  <cellXfs count="131">
    <xf numFmtId="0" fontId="0" fillId="0" borderId="0" xfId="0"/>
    <xf numFmtId="0" fontId="6" fillId="0" borderId="0" xfId="0" applyFont="1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164" fontId="8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3" fillId="0" borderId="0" xfId="3" applyFont="1"/>
    <xf numFmtId="0" fontId="8" fillId="0" borderId="4" xfId="3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8" fillId="0" borderId="0" xfId="3" applyFont="1"/>
    <xf numFmtId="0" fontId="3" fillId="0" borderId="4" xfId="1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3" applyFont="1"/>
    <xf numFmtId="0" fontId="3" fillId="0" borderId="0" xfId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6" fillId="0" borderId="4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2" borderId="12" xfId="1" applyFont="1" applyFill="1" applyBorder="1" applyAlignment="1">
      <alignment wrapText="1"/>
    </xf>
    <xf numFmtId="164" fontId="15" fillId="0" borderId="13" xfId="1" applyNumberFormat="1" applyFont="1" applyBorder="1" applyAlignment="1">
      <alignment horizontal="center"/>
    </xf>
    <xf numFmtId="164" fontId="15" fillId="0" borderId="14" xfId="1" applyNumberFormat="1" applyFont="1" applyBorder="1" applyAlignment="1">
      <alignment horizontal="center"/>
    </xf>
    <xf numFmtId="164" fontId="15" fillId="0" borderId="15" xfId="1" applyNumberFormat="1" applyFont="1" applyBorder="1" applyAlignment="1">
      <alignment horizontal="center"/>
    </xf>
    <xf numFmtId="164" fontId="15" fillId="0" borderId="16" xfId="1" applyNumberFormat="1" applyFont="1" applyBorder="1" applyAlignment="1">
      <alignment horizontal="center"/>
    </xf>
    <xf numFmtId="164" fontId="15" fillId="0" borderId="17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2" borderId="18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17" fillId="0" borderId="23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2" borderId="18" xfId="1" applyFont="1" applyFill="1" applyBorder="1" applyAlignment="1">
      <alignment horizontal="left" wrapText="1"/>
    </xf>
    <xf numFmtId="0" fontId="15" fillId="0" borderId="1" xfId="1" applyFont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164" fontId="15" fillId="0" borderId="19" xfId="1" applyNumberFormat="1" applyFont="1" applyFill="1" applyBorder="1" applyAlignment="1">
      <alignment horizontal="center"/>
    </xf>
    <xf numFmtId="164" fontId="15" fillId="0" borderId="21" xfId="1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2"/>
    </xf>
    <xf numFmtId="164" fontId="17" fillId="0" borderId="19" xfId="0" applyNumberFormat="1" applyFont="1" applyFill="1" applyBorder="1"/>
    <xf numFmtId="164" fontId="17" fillId="0" borderId="23" xfId="0" applyNumberFormat="1" applyFont="1" applyFill="1" applyBorder="1"/>
    <xf numFmtId="164" fontId="17" fillId="0" borderId="18" xfId="0" applyNumberFormat="1" applyFont="1" applyFill="1" applyBorder="1"/>
    <xf numFmtId="164" fontId="17" fillId="0" borderId="21" xfId="0" applyNumberFormat="1" applyFont="1" applyFill="1" applyBorder="1"/>
    <xf numFmtId="0" fontId="15" fillId="0" borderId="18" xfId="0" applyFont="1" applyBorder="1" applyAlignment="1">
      <alignment horizontal="left" vertical="center" wrapText="1" indent="1"/>
    </xf>
    <xf numFmtId="164" fontId="16" fillId="0" borderId="2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 wrapText="1" indent="3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center"/>
    </xf>
    <xf numFmtId="164" fontId="17" fillId="0" borderId="25" xfId="0" applyNumberFormat="1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164" fontId="17" fillId="0" borderId="27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/>
    </xf>
    <xf numFmtId="164" fontId="15" fillId="0" borderId="33" xfId="1" applyNumberFormat="1" applyFont="1" applyBorder="1" applyAlignment="1">
      <alignment horizontal="center"/>
    </xf>
    <xf numFmtId="164" fontId="17" fillId="0" borderId="23" xfId="0" applyNumberFormat="1" applyFont="1" applyBorder="1" applyAlignment="1">
      <alignment horizontal="center"/>
    </xf>
    <xf numFmtId="164" fontId="16" fillId="0" borderId="23" xfId="0" applyNumberFormat="1" applyFont="1" applyFill="1" applyBorder="1" applyAlignment="1">
      <alignment horizontal="center"/>
    </xf>
    <xf numFmtId="164" fontId="15" fillId="0" borderId="23" xfId="1" applyNumberFormat="1" applyFont="1" applyFill="1" applyBorder="1" applyAlignment="1">
      <alignment horizontal="center"/>
    </xf>
    <xf numFmtId="164" fontId="17" fillId="0" borderId="26" xfId="0" applyNumberFormat="1" applyFont="1" applyFill="1" applyBorder="1" applyAlignment="1">
      <alignment horizontal="center"/>
    </xf>
    <xf numFmtId="0" fontId="8" fillId="0" borderId="6" xfId="3" applyFont="1" applyBorder="1"/>
    <xf numFmtId="0" fontId="8" fillId="0" borderId="0" xfId="3" applyFont="1" applyAlignment="1">
      <alignment horizontal="center"/>
    </xf>
    <xf numFmtId="0" fontId="8" fillId="0" borderId="6" xfId="3" applyFont="1" applyBorder="1" applyAlignment="1">
      <alignment horizontal="left"/>
    </xf>
    <xf numFmtId="0" fontId="9" fillId="0" borderId="0" xfId="3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4" xfId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165" fontId="15" fillId="0" borderId="17" xfId="1" applyNumberFormat="1" applyFont="1" applyBorder="1" applyAlignment="1">
      <alignment horizontal="center"/>
    </xf>
    <xf numFmtId="165" fontId="15" fillId="0" borderId="14" xfId="1" applyNumberFormat="1" applyFont="1" applyBorder="1" applyAlignment="1">
      <alignment horizontal="center"/>
    </xf>
    <xf numFmtId="166" fontId="4" fillId="0" borderId="23" xfId="15" applyNumberFormat="1" applyFont="1" applyFill="1" applyBorder="1" applyAlignment="1">
      <alignment horizontal="center"/>
    </xf>
    <xf numFmtId="166" fontId="3" fillId="0" borderId="23" xfId="15" applyNumberFormat="1" applyFont="1" applyFill="1" applyBorder="1" applyAlignment="1">
      <alignment horizontal="center"/>
    </xf>
    <xf numFmtId="165" fontId="16" fillId="0" borderId="22" xfId="0" applyNumberFormat="1" applyFont="1" applyFill="1" applyBorder="1" applyAlignment="1">
      <alignment horizontal="center"/>
    </xf>
    <xf numFmtId="164" fontId="21" fillId="0" borderId="19" xfId="1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1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1" applyNumberFormat="1" applyFont="1" applyFill="1" applyBorder="1" applyAlignment="1">
      <alignment horizontal="center"/>
    </xf>
    <xf numFmtId="166" fontId="3" fillId="2" borderId="23" xfId="15" applyNumberFormat="1" applyFont="1" applyFill="1" applyBorder="1" applyAlignment="1">
      <alignment horizontal="center"/>
    </xf>
    <xf numFmtId="164" fontId="17" fillId="0" borderId="23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66" fontId="3" fillId="2" borderId="27" xfId="15" applyNumberFormat="1" applyFont="1" applyFill="1" applyBorder="1" applyAlignment="1">
      <alignment horizontal="center"/>
    </xf>
    <xf numFmtId="166" fontId="3" fillId="0" borderId="27" xfId="15" applyNumberFormat="1" applyFont="1" applyFill="1" applyBorder="1" applyAlignment="1">
      <alignment horizontal="center"/>
    </xf>
  </cellXfs>
  <cellStyles count="16">
    <cellStyle name="Обычный" xfId="0" builtinId="0"/>
    <cellStyle name="Обычный 2" xfId="5"/>
    <cellStyle name="Обычный 2 2" xfId="14"/>
    <cellStyle name="Обычный 2_ООО Тепловая компания (печора)" xfId="1"/>
    <cellStyle name="Обычный 3 2" xfId="11"/>
    <cellStyle name="Обычный 3 2 2" xfId="8"/>
    <cellStyle name="Обычный 4 4" xfId="6"/>
    <cellStyle name="Обычный 4 5" xfId="10"/>
    <cellStyle name="Обычный 5" xfId="2"/>
    <cellStyle name="Обычный 6 3" xfId="7"/>
    <cellStyle name="Обычный 7 3" xfId="9"/>
    <cellStyle name="Обычный 9" xfId="13"/>
    <cellStyle name="Обычный_PP_PitWater" xfId="3"/>
    <cellStyle name="Обычный_Тар_тр 06" xfId="15"/>
    <cellStyle name="Процентный 2" xfId="1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/>
      <sheetData sheetId="1" refreshError="1"/>
      <sheetData sheetId="2" refreshError="1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1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10" customWidth="1"/>
    <col min="2" max="2" width="61.85546875" style="10" customWidth="1"/>
    <col min="3" max="3" width="7" style="10" customWidth="1"/>
    <col min="4" max="4" width="6.7109375" style="10" customWidth="1"/>
    <col min="5" max="16384" width="9.140625" style="10"/>
  </cols>
  <sheetData>
    <row r="1" spans="1:3" s="7" customFormat="1" ht="18.75" x14ac:dyDescent="0.3">
      <c r="A1" s="82" t="s">
        <v>25</v>
      </c>
      <c r="B1" s="82"/>
    </row>
    <row r="2" spans="1:3" s="7" customFormat="1" ht="18.75" x14ac:dyDescent="0.3">
      <c r="A2" s="83" t="s">
        <v>77</v>
      </c>
      <c r="B2" s="83"/>
    </row>
    <row r="3" spans="1:3" s="7" customFormat="1" ht="19.5" customHeight="1" x14ac:dyDescent="0.3">
      <c r="A3" s="84"/>
      <c r="B3" s="85"/>
    </row>
    <row r="4" spans="1:3" s="7" customFormat="1" ht="18.75" customHeight="1" x14ac:dyDescent="0.3">
      <c r="A4" s="86" t="s">
        <v>16</v>
      </c>
      <c r="B4" s="86"/>
    </row>
    <row r="5" spans="1:3" ht="27" customHeight="1" x14ac:dyDescent="0.25">
      <c r="A5" s="8" t="s">
        <v>17</v>
      </c>
      <c r="B5" s="9" t="s">
        <v>18</v>
      </c>
    </row>
    <row r="6" spans="1:3" ht="36" customHeight="1" x14ac:dyDescent="0.25">
      <c r="A6" s="8" t="s">
        <v>19</v>
      </c>
      <c r="B6" s="11" t="s">
        <v>20</v>
      </c>
    </row>
    <row r="7" spans="1:3" ht="38.25" customHeight="1" x14ac:dyDescent="0.25">
      <c r="A7" s="8" t="s">
        <v>21</v>
      </c>
      <c r="B7" s="11" t="s">
        <v>22</v>
      </c>
    </row>
    <row r="8" spans="1:3" ht="27.75" customHeight="1" x14ac:dyDescent="0.25">
      <c r="A8" s="8" t="s">
        <v>23</v>
      </c>
      <c r="B8" s="9" t="s">
        <v>24</v>
      </c>
    </row>
    <row r="9" spans="1:3" s="14" customFormat="1" ht="21.75" customHeight="1" x14ac:dyDescent="0.25">
      <c r="A9" s="12"/>
      <c r="B9" s="13"/>
    </row>
    <row r="10" spans="1:3" ht="16.5" customHeight="1" x14ac:dyDescent="0.25">
      <c r="A10" s="79" t="s">
        <v>73</v>
      </c>
      <c r="B10" s="81" t="s">
        <v>76</v>
      </c>
    </row>
    <row r="11" spans="1:3" x14ac:dyDescent="0.25">
      <c r="A11" s="80" t="s">
        <v>74</v>
      </c>
      <c r="B11" s="80" t="s">
        <v>75</v>
      </c>
    </row>
    <row r="14" spans="1:3" x14ac:dyDescent="0.25">
      <c r="C14" s="15"/>
    </row>
    <row r="16" spans="1:3" x14ac:dyDescent="0.25">
      <c r="C16" s="16"/>
    </row>
    <row r="19" spans="1:3" s="14" customFormat="1" x14ac:dyDescent="0.25">
      <c r="A19" s="10"/>
      <c r="B19" s="10"/>
      <c r="C19" s="10"/>
    </row>
    <row r="20" spans="1:3" ht="15" customHeight="1" x14ac:dyDescent="0.25"/>
    <row r="21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3"/>
  <sheetViews>
    <sheetView zoomScale="80" zoomScaleNormal="80" workbookViewId="0">
      <pane xSplit="2" ySplit="6" topLeftCell="C7" activePane="bottomRight" state="frozen"/>
      <selection activeCell="A20" sqref="A20"/>
      <selection pane="topRight" activeCell="A20" sqref="A20"/>
      <selection pane="bottomLeft" activeCell="A20" sqref="A20"/>
      <selection pane="bottomRight" activeCell="D8" sqref="D8:W33"/>
    </sheetView>
  </sheetViews>
  <sheetFormatPr defaultRowHeight="15" x14ac:dyDescent="0.25"/>
  <cols>
    <col min="1" max="1" width="5.28515625" style="18" customWidth="1"/>
    <col min="2" max="2" width="41.140625" style="18" customWidth="1"/>
    <col min="3" max="3" width="11" style="18" customWidth="1"/>
    <col min="4" max="23" width="12.28515625" style="18" customWidth="1"/>
    <col min="24" max="262" width="8.85546875" style="18"/>
    <col min="263" max="263" width="6.85546875" style="18" customWidth="1"/>
    <col min="264" max="264" width="41.140625" style="18" customWidth="1"/>
    <col min="265" max="265" width="14.28515625" style="18" customWidth="1"/>
    <col min="266" max="267" width="16.5703125" style="18" customWidth="1"/>
    <col min="268" max="518" width="8.85546875" style="18"/>
    <col min="519" max="519" width="6.85546875" style="18" customWidth="1"/>
    <col min="520" max="520" width="41.140625" style="18" customWidth="1"/>
    <col min="521" max="521" width="14.28515625" style="18" customWidth="1"/>
    <col min="522" max="523" width="16.5703125" style="18" customWidth="1"/>
    <col min="524" max="774" width="8.85546875" style="18"/>
    <col min="775" max="775" width="6.85546875" style="18" customWidth="1"/>
    <col min="776" max="776" width="41.140625" style="18" customWidth="1"/>
    <col min="777" max="777" width="14.28515625" style="18" customWidth="1"/>
    <col min="778" max="779" width="16.5703125" style="18" customWidth="1"/>
    <col min="780" max="1030" width="8.85546875" style="18"/>
    <col min="1031" max="1031" width="6.85546875" style="18" customWidth="1"/>
    <col min="1032" max="1032" width="41.140625" style="18" customWidth="1"/>
    <col min="1033" max="1033" width="14.28515625" style="18" customWidth="1"/>
    <col min="1034" max="1035" width="16.5703125" style="18" customWidth="1"/>
    <col min="1036" max="1286" width="8.85546875" style="18"/>
    <col min="1287" max="1287" width="6.85546875" style="18" customWidth="1"/>
    <col min="1288" max="1288" width="41.140625" style="18" customWidth="1"/>
    <col min="1289" max="1289" width="14.28515625" style="18" customWidth="1"/>
    <col min="1290" max="1291" width="16.5703125" style="18" customWidth="1"/>
    <col min="1292" max="1542" width="8.85546875" style="18"/>
    <col min="1543" max="1543" width="6.85546875" style="18" customWidth="1"/>
    <col min="1544" max="1544" width="41.140625" style="18" customWidth="1"/>
    <col min="1545" max="1545" width="14.28515625" style="18" customWidth="1"/>
    <col min="1546" max="1547" width="16.5703125" style="18" customWidth="1"/>
    <col min="1548" max="1798" width="8.85546875" style="18"/>
    <col min="1799" max="1799" width="6.85546875" style="18" customWidth="1"/>
    <col min="1800" max="1800" width="41.140625" style="18" customWidth="1"/>
    <col min="1801" max="1801" width="14.28515625" style="18" customWidth="1"/>
    <col min="1802" max="1803" width="16.5703125" style="18" customWidth="1"/>
    <col min="1804" max="2054" width="8.85546875" style="18"/>
    <col min="2055" max="2055" width="6.85546875" style="18" customWidth="1"/>
    <col min="2056" max="2056" width="41.140625" style="18" customWidth="1"/>
    <col min="2057" max="2057" width="14.28515625" style="18" customWidth="1"/>
    <col min="2058" max="2059" width="16.5703125" style="18" customWidth="1"/>
    <col min="2060" max="2310" width="8.85546875" style="18"/>
    <col min="2311" max="2311" width="6.85546875" style="18" customWidth="1"/>
    <col min="2312" max="2312" width="41.140625" style="18" customWidth="1"/>
    <col min="2313" max="2313" width="14.28515625" style="18" customWidth="1"/>
    <col min="2314" max="2315" width="16.5703125" style="18" customWidth="1"/>
    <col min="2316" max="2566" width="8.85546875" style="18"/>
    <col min="2567" max="2567" width="6.85546875" style="18" customWidth="1"/>
    <col min="2568" max="2568" width="41.140625" style="18" customWidth="1"/>
    <col min="2569" max="2569" width="14.28515625" style="18" customWidth="1"/>
    <col min="2570" max="2571" width="16.5703125" style="18" customWidth="1"/>
    <col min="2572" max="2822" width="8.85546875" style="18"/>
    <col min="2823" max="2823" width="6.85546875" style="18" customWidth="1"/>
    <col min="2824" max="2824" width="41.140625" style="18" customWidth="1"/>
    <col min="2825" max="2825" width="14.28515625" style="18" customWidth="1"/>
    <col min="2826" max="2827" width="16.5703125" style="18" customWidth="1"/>
    <col min="2828" max="3078" width="8.85546875" style="18"/>
    <col min="3079" max="3079" width="6.85546875" style="18" customWidth="1"/>
    <col min="3080" max="3080" width="41.140625" style="18" customWidth="1"/>
    <col min="3081" max="3081" width="14.28515625" style="18" customWidth="1"/>
    <col min="3082" max="3083" width="16.5703125" style="18" customWidth="1"/>
    <col min="3084" max="3334" width="8.85546875" style="18"/>
    <col min="3335" max="3335" width="6.85546875" style="18" customWidth="1"/>
    <col min="3336" max="3336" width="41.140625" style="18" customWidth="1"/>
    <col min="3337" max="3337" width="14.28515625" style="18" customWidth="1"/>
    <col min="3338" max="3339" width="16.5703125" style="18" customWidth="1"/>
    <col min="3340" max="3590" width="8.85546875" style="18"/>
    <col min="3591" max="3591" width="6.85546875" style="18" customWidth="1"/>
    <col min="3592" max="3592" width="41.140625" style="18" customWidth="1"/>
    <col min="3593" max="3593" width="14.28515625" style="18" customWidth="1"/>
    <col min="3594" max="3595" width="16.5703125" style="18" customWidth="1"/>
    <col min="3596" max="3846" width="8.85546875" style="18"/>
    <col min="3847" max="3847" width="6.85546875" style="18" customWidth="1"/>
    <col min="3848" max="3848" width="41.140625" style="18" customWidth="1"/>
    <col min="3849" max="3849" width="14.28515625" style="18" customWidth="1"/>
    <col min="3850" max="3851" width="16.5703125" style="18" customWidth="1"/>
    <col min="3852" max="4102" width="8.85546875" style="18"/>
    <col min="4103" max="4103" width="6.85546875" style="18" customWidth="1"/>
    <col min="4104" max="4104" width="41.140625" style="18" customWidth="1"/>
    <col min="4105" max="4105" width="14.28515625" style="18" customWidth="1"/>
    <col min="4106" max="4107" width="16.5703125" style="18" customWidth="1"/>
    <col min="4108" max="4358" width="8.85546875" style="18"/>
    <col min="4359" max="4359" width="6.85546875" style="18" customWidth="1"/>
    <col min="4360" max="4360" width="41.140625" style="18" customWidth="1"/>
    <col min="4361" max="4361" width="14.28515625" style="18" customWidth="1"/>
    <col min="4362" max="4363" width="16.5703125" style="18" customWidth="1"/>
    <col min="4364" max="4614" width="8.85546875" style="18"/>
    <col min="4615" max="4615" width="6.85546875" style="18" customWidth="1"/>
    <col min="4616" max="4616" width="41.140625" style="18" customWidth="1"/>
    <col min="4617" max="4617" width="14.28515625" style="18" customWidth="1"/>
    <col min="4618" max="4619" width="16.5703125" style="18" customWidth="1"/>
    <col min="4620" max="4870" width="8.85546875" style="18"/>
    <col min="4871" max="4871" width="6.85546875" style="18" customWidth="1"/>
    <col min="4872" max="4872" width="41.140625" style="18" customWidth="1"/>
    <col min="4873" max="4873" width="14.28515625" style="18" customWidth="1"/>
    <col min="4874" max="4875" width="16.5703125" style="18" customWidth="1"/>
    <col min="4876" max="5126" width="8.85546875" style="18"/>
    <col min="5127" max="5127" width="6.85546875" style="18" customWidth="1"/>
    <col min="5128" max="5128" width="41.140625" style="18" customWidth="1"/>
    <col min="5129" max="5129" width="14.28515625" style="18" customWidth="1"/>
    <col min="5130" max="5131" width="16.5703125" style="18" customWidth="1"/>
    <col min="5132" max="5382" width="8.85546875" style="18"/>
    <col min="5383" max="5383" width="6.85546875" style="18" customWidth="1"/>
    <col min="5384" max="5384" width="41.140625" style="18" customWidth="1"/>
    <col min="5385" max="5385" width="14.28515625" style="18" customWidth="1"/>
    <col min="5386" max="5387" width="16.5703125" style="18" customWidth="1"/>
    <col min="5388" max="5638" width="8.85546875" style="18"/>
    <col min="5639" max="5639" width="6.85546875" style="18" customWidth="1"/>
    <col min="5640" max="5640" width="41.140625" style="18" customWidth="1"/>
    <col min="5641" max="5641" width="14.28515625" style="18" customWidth="1"/>
    <col min="5642" max="5643" width="16.5703125" style="18" customWidth="1"/>
    <col min="5644" max="5894" width="8.85546875" style="18"/>
    <col min="5895" max="5895" width="6.85546875" style="18" customWidth="1"/>
    <col min="5896" max="5896" width="41.140625" style="18" customWidth="1"/>
    <col min="5897" max="5897" width="14.28515625" style="18" customWidth="1"/>
    <col min="5898" max="5899" width="16.5703125" style="18" customWidth="1"/>
    <col min="5900" max="6150" width="8.85546875" style="18"/>
    <col min="6151" max="6151" width="6.85546875" style="18" customWidth="1"/>
    <col min="6152" max="6152" width="41.140625" style="18" customWidth="1"/>
    <col min="6153" max="6153" width="14.28515625" style="18" customWidth="1"/>
    <col min="6154" max="6155" width="16.5703125" style="18" customWidth="1"/>
    <col min="6156" max="6406" width="8.85546875" style="18"/>
    <col min="6407" max="6407" width="6.85546875" style="18" customWidth="1"/>
    <col min="6408" max="6408" width="41.140625" style="18" customWidth="1"/>
    <col min="6409" max="6409" width="14.28515625" style="18" customWidth="1"/>
    <col min="6410" max="6411" width="16.5703125" style="18" customWidth="1"/>
    <col min="6412" max="6662" width="8.85546875" style="18"/>
    <col min="6663" max="6663" width="6.85546875" style="18" customWidth="1"/>
    <col min="6664" max="6664" width="41.140625" style="18" customWidth="1"/>
    <col min="6665" max="6665" width="14.28515625" style="18" customWidth="1"/>
    <col min="6666" max="6667" width="16.5703125" style="18" customWidth="1"/>
    <col min="6668" max="6918" width="8.85546875" style="18"/>
    <col min="6919" max="6919" width="6.85546875" style="18" customWidth="1"/>
    <col min="6920" max="6920" width="41.140625" style="18" customWidth="1"/>
    <col min="6921" max="6921" width="14.28515625" style="18" customWidth="1"/>
    <col min="6922" max="6923" width="16.5703125" style="18" customWidth="1"/>
    <col min="6924" max="7174" width="8.85546875" style="18"/>
    <col min="7175" max="7175" width="6.85546875" style="18" customWidth="1"/>
    <col min="7176" max="7176" width="41.140625" style="18" customWidth="1"/>
    <col min="7177" max="7177" width="14.28515625" style="18" customWidth="1"/>
    <col min="7178" max="7179" width="16.5703125" style="18" customWidth="1"/>
    <col min="7180" max="7430" width="8.85546875" style="18"/>
    <col min="7431" max="7431" width="6.85546875" style="18" customWidth="1"/>
    <col min="7432" max="7432" width="41.140625" style="18" customWidth="1"/>
    <col min="7433" max="7433" width="14.28515625" style="18" customWidth="1"/>
    <col min="7434" max="7435" width="16.5703125" style="18" customWidth="1"/>
    <col min="7436" max="7686" width="8.85546875" style="18"/>
    <col min="7687" max="7687" width="6.85546875" style="18" customWidth="1"/>
    <col min="7688" max="7688" width="41.140625" style="18" customWidth="1"/>
    <col min="7689" max="7689" width="14.28515625" style="18" customWidth="1"/>
    <col min="7690" max="7691" width="16.5703125" style="18" customWidth="1"/>
    <col min="7692" max="7942" width="8.85546875" style="18"/>
    <col min="7943" max="7943" width="6.85546875" style="18" customWidth="1"/>
    <col min="7944" max="7944" width="41.140625" style="18" customWidth="1"/>
    <col min="7945" max="7945" width="14.28515625" style="18" customWidth="1"/>
    <col min="7946" max="7947" width="16.5703125" style="18" customWidth="1"/>
    <col min="7948" max="8198" width="8.85546875" style="18"/>
    <col min="8199" max="8199" width="6.85546875" style="18" customWidth="1"/>
    <col min="8200" max="8200" width="41.140625" style="18" customWidth="1"/>
    <col min="8201" max="8201" width="14.28515625" style="18" customWidth="1"/>
    <col min="8202" max="8203" width="16.5703125" style="18" customWidth="1"/>
    <col min="8204" max="8454" width="8.85546875" style="18"/>
    <col min="8455" max="8455" width="6.85546875" style="18" customWidth="1"/>
    <col min="8456" max="8456" width="41.140625" style="18" customWidth="1"/>
    <col min="8457" max="8457" width="14.28515625" style="18" customWidth="1"/>
    <col min="8458" max="8459" width="16.5703125" style="18" customWidth="1"/>
    <col min="8460" max="8710" width="8.85546875" style="18"/>
    <col min="8711" max="8711" width="6.85546875" style="18" customWidth="1"/>
    <col min="8712" max="8712" width="41.140625" style="18" customWidth="1"/>
    <col min="8713" max="8713" width="14.28515625" style="18" customWidth="1"/>
    <col min="8714" max="8715" width="16.5703125" style="18" customWidth="1"/>
    <col min="8716" max="8966" width="8.85546875" style="18"/>
    <col min="8967" max="8967" width="6.85546875" style="18" customWidth="1"/>
    <col min="8968" max="8968" width="41.140625" style="18" customWidth="1"/>
    <col min="8969" max="8969" width="14.28515625" style="18" customWidth="1"/>
    <col min="8970" max="8971" width="16.5703125" style="18" customWidth="1"/>
    <col min="8972" max="9222" width="8.85546875" style="18"/>
    <col min="9223" max="9223" width="6.85546875" style="18" customWidth="1"/>
    <col min="9224" max="9224" width="41.140625" style="18" customWidth="1"/>
    <col min="9225" max="9225" width="14.28515625" style="18" customWidth="1"/>
    <col min="9226" max="9227" width="16.5703125" style="18" customWidth="1"/>
    <col min="9228" max="9478" width="8.85546875" style="18"/>
    <col min="9479" max="9479" width="6.85546875" style="18" customWidth="1"/>
    <col min="9480" max="9480" width="41.140625" style="18" customWidth="1"/>
    <col min="9481" max="9481" width="14.28515625" style="18" customWidth="1"/>
    <col min="9482" max="9483" width="16.5703125" style="18" customWidth="1"/>
    <col min="9484" max="9734" width="8.85546875" style="18"/>
    <col min="9735" max="9735" width="6.85546875" style="18" customWidth="1"/>
    <col min="9736" max="9736" width="41.140625" style="18" customWidth="1"/>
    <col min="9737" max="9737" width="14.28515625" style="18" customWidth="1"/>
    <col min="9738" max="9739" width="16.5703125" style="18" customWidth="1"/>
    <col min="9740" max="9990" width="8.85546875" style="18"/>
    <col min="9991" max="9991" width="6.85546875" style="18" customWidth="1"/>
    <col min="9992" max="9992" width="41.140625" style="18" customWidth="1"/>
    <col min="9993" max="9993" width="14.28515625" style="18" customWidth="1"/>
    <col min="9994" max="9995" width="16.5703125" style="18" customWidth="1"/>
    <col min="9996" max="10246" width="8.85546875" style="18"/>
    <col min="10247" max="10247" width="6.85546875" style="18" customWidth="1"/>
    <col min="10248" max="10248" width="41.140625" style="18" customWidth="1"/>
    <col min="10249" max="10249" width="14.28515625" style="18" customWidth="1"/>
    <col min="10250" max="10251" width="16.5703125" style="18" customWidth="1"/>
    <col min="10252" max="10502" width="8.85546875" style="18"/>
    <col min="10503" max="10503" width="6.85546875" style="18" customWidth="1"/>
    <col min="10504" max="10504" width="41.140625" style="18" customWidth="1"/>
    <col min="10505" max="10505" width="14.28515625" style="18" customWidth="1"/>
    <col min="10506" max="10507" width="16.5703125" style="18" customWidth="1"/>
    <col min="10508" max="10758" width="8.85546875" style="18"/>
    <col min="10759" max="10759" width="6.85546875" style="18" customWidth="1"/>
    <col min="10760" max="10760" width="41.140625" style="18" customWidth="1"/>
    <col min="10761" max="10761" width="14.28515625" style="18" customWidth="1"/>
    <col min="10762" max="10763" width="16.5703125" style="18" customWidth="1"/>
    <col min="10764" max="11014" width="8.85546875" style="18"/>
    <col min="11015" max="11015" width="6.85546875" style="18" customWidth="1"/>
    <col min="11016" max="11016" width="41.140625" style="18" customWidth="1"/>
    <col min="11017" max="11017" width="14.28515625" style="18" customWidth="1"/>
    <col min="11018" max="11019" width="16.5703125" style="18" customWidth="1"/>
    <col min="11020" max="11270" width="8.85546875" style="18"/>
    <col min="11271" max="11271" width="6.85546875" style="18" customWidth="1"/>
    <col min="11272" max="11272" width="41.140625" style="18" customWidth="1"/>
    <col min="11273" max="11273" width="14.28515625" style="18" customWidth="1"/>
    <col min="11274" max="11275" width="16.5703125" style="18" customWidth="1"/>
    <col min="11276" max="11526" width="8.85546875" style="18"/>
    <col min="11527" max="11527" width="6.85546875" style="18" customWidth="1"/>
    <col min="11528" max="11528" width="41.140625" style="18" customWidth="1"/>
    <col min="11529" max="11529" width="14.28515625" style="18" customWidth="1"/>
    <col min="11530" max="11531" width="16.5703125" style="18" customWidth="1"/>
    <col min="11532" max="11782" width="8.85546875" style="18"/>
    <col min="11783" max="11783" width="6.85546875" style="18" customWidth="1"/>
    <col min="11784" max="11784" width="41.140625" style="18" customWidth="1"/>
    <col min="11785" max="11785" width="14.28515625" style="18" customWidth="1"/>
    <col min="11786" max="11787" width="16.5703125" style="18" customWidth="1"/>
    <col min="11788" max="12038" width="8.85546875" style="18"/>
    <col min="12039" max="12039" width="6.85546875" style="18" customWidth="1"/>
    <col min="12040" max="12040" width="41.140625" style="18" customWidth="1"/>
    <col min="12041" max="12041" width="14.28515625" style="18" customWidth="1"/>
    <col min="12042" max="12043" width="16.5703125" style="18" customWidth="1"/>
    <col min="12044" max="12294" width="8.85546875" style="18"/>
    <col min="12295" max="12295" width="6.85546875" style="18" customWidth="1"/>
    <col min="12296" max="12296" width="41.140625" style="18" customWidth="1"/>
    <col min="12297" max="12297" width="14.28515625" style="18" customWidth="1"/>
    <col min="12298" max="12299" width="16.5703125" style="18" customWidth="1"/>
    <col min="12300" max="12550" width="8.85546875" style="18"/>
    <col min="12551" max="12551" width="6.85546875" style="18" customWidth="1"/>
    <col min="12552" max="12552" width="41.140625" style="18" customWidth="1"/>
    <col min="12553" max="12553" width="14.28515625" style="18" customWidth="1"/>
    <col min="12554" max="12555" width="16.5703125" style="18" customWidth="1"/>
    <col min="12556" max="12806" width="8.85546875" style="18"/>
    <col min="12807" max="12807" width="6.85546875" style="18" customWidth="1"/>
    <col min="12808" max="12808" width="41.140625" style="18" customWidth="1"/>
    <col min="12809" max="12809" width="14.28515625" style="18" customWidth="1"/>
    <col min="12810" max="12811" width="16.5703125" style="18" customWidth="1"/>
    <col min="12812" max="13062" width="8.85546875" style="18"/>
    <col min="13063" max="13063" width="6.85546875" style="18" customWidth="1"/>
    <col min="13064" max="13064" width="41.140625" style="18" customWidth="1"/>
    <col min="13065" max="13065" width="14.28515625" style="18" customWidth="1"/>
    <col min="13066" max="13067" width="16.5703125" style="18" customWidth="1"/>
    <col min="13068" max="13318" width="8.85546875" style="18"/>
    <col min="13319" max="13319" width="6.85546875" style="18" customWidth="1"/>
    <col min="13320" max="13320" width="41.140625" style="18" customWidth="1"/>
    <col min="13321" max="13321" width="14.28515625" style="18" customWidth="1"/>
    <col min="13322" max="13323" width="16.5703125" style="18" customWidth="1"/>
    <col min="13324" max="13574" width="8.85546875" style="18"/>
    <col min="13575" max="13575" width="6.85546875" style="18" customWidth="1"/>
    <col min="13576" max="13576" width="41.140625" style="18" customWidth="1"/>
    <col min="13577" max="13577" width="14.28515625" style="18" customWidth="1"/>
    <col min="13578" max="13579" width="16.5703125" style="18" customWidth="1"/>
    <col min="13580" max="13830" width="8.85546875" style="18"/>
    <col min="13831" max="13831" width="6.85546875" style="18" customWidth="1"/>
    <col min="13832" max="13832" width="41.140625" style="18" customWidth="1"/>
    <col min="13833" max="13833" width="14.28515625" style="18" customWidth="1"/>
    <col min="13834" max="13835" width="16.5703125" style="18" customWidth="1"/>
    <col min="13836" max="14086" width="8.85546875" style="18"/>
    <col min="14087" max="14087" width="6.85546875" style="18" customWidth="1"/>
    <col min="14088" max="14088" width="41.140625" style="18" customWidth="1"/>
    <col min="14089" max="14089" width="14.28515625" style="18" customWidth="1"/>
    <col min="14090" max="14091" width="16.5703125" style="18" customWidth="1"/>
    <col min="14092" max="14342" width="8.85546875" style="18"/>
    <col min="14343" max="14343" width="6.85546875" style="18" customWidth="1"/>
    <col min="14344" max="14344" width="41.140625" style="18" customWidth="1"/>
    <col min="14345" max="14345" width="14.28515625" style="18" customWidth="1"/>
    <col min="14346" max="14347" width="16.5703125" style="18" customWidth="1"/>
    <col min="14348" max="14598" width="8.85546875" style="18"/>
    <col min="14599" max="14599" width="6.85546875" style="18" customWidth="1"/>
    <col min="14600" max="14600" width="41.140625" style="18" customWidth="1"/>
    <col min="14601" max="14601" width="14.28515625" style="18" customWidth="1"/>
    <col min="14602" max="14603" width="16.5703125" style="18" customWidth="1"/>
    <col min="14604" max="14854" width="8.85546875" style="18"/>
    <col min="14855" max="14855" width="6.85546875" style="18" customWidth="1"/>
    <col min="14856" max="14856" width="41.140625" style="18" customWidth="1"/>
    <col min="14857" max="14857" width="14.28515625" style="18" customWidth="1"/>
    <col min="14858" max="14859" width="16.5703125" style="18" customWidth="1"/>
    <col min="14860" max="15110" width="8.85546875" style="18"/>
    <col min="15111" max="15111" width="6.85546875" style="18" customWidth="1"/>
    <col min="15112" max="15112" width="41.140625" style="18" customWidth="1"/>
    <col min="15113" max="15113" width="14.28515625" style="18" customWidth="1"/>
    <col min="15114" max="15115" width="16.5703125" style="18" customWidth="1"/>
    <col min="15116" max="15366" width="8.85546875" style="18"/>
    <col min="15367" max="15367" width="6.85546875" style="18" customWidth="1"/>
    <col min="15368" max="15368" width="41.140625" style="18" customWidth="1"/>
    <col min="15369" max="15369" width="14.28515625" style="18" customWidth="1"/>
    <col min="15370" max="15371" width="16.5703125" style="18" customWidth="1"/>
    <col min="15372" max="15622" width="8.85546875" style="18"/>
    <col min="15623" max="15623" width="6.85546875" style="18" customWidth="1"/>
    <col min="15624" max="15624" width="41.140625" style="18" customWidth="1"/>
    <col min="15625" max="15625" width="14.28515625" style="18" customWidth="1"/>
    <col min="15626" max="15627" width="16.5703125" style="18" customWidth="1"/>
    <col min="15628" max="15878" width="8.85546875" style="18"/>
    <col min="15879" max="15879" width="6.85546875" style="18" customWidth="1"/>
    <col min="15880" max="15880" width="41.140625" style="18" customWidth="1"/>
    <col min="15881" max="15881" width="14.28515625" style="18" customWidth="1"/>
    <col min="15882" max="15883" width="16.5703125" style="18" customWidth="1"/>
    <col min="15884" max="16134" width="8.85546875" style="18"/>
    <col min="16135" max="16135" width="6.85546875" style="18" customWidth="1"/>
    <col min="16136" max="16136" width="41.140625" style="18" customWidth="1"/>
    <col min="16137" max="16137" width="14.28515625" style="18" customWidth="1"/>
    <col min="16138" max="16139" width="16.5703125" style="18" customWidth="1"/>
    <col min="16140" max="16384" width="8.85546875" style="18"/>
  </cols>
  <sheetData>
    <row r="1" spans="1:23" x14ac:dyDescent="0.25">
      <c r="A1" s="87" t="s">
        <v>27</v>
      </c>
      <c r="B1" s="87"/>
      <c r="C1" s="87"/>
      <c r="D1" s="17"/>
      <c r="E1" s="17"/>
      <c r="F1" s="17"/>
      <c r="G1" s="17"/>
    </row>
    <row r="2" spans="1:23" x14ac:dyDescent="0.25">
      <c r="A2" s="88" t="s">
        <v>28</v>
      </c>
      <c r="B2" s="88" t="s">
        <v>26</v>
      </c>
      <c r="C2" s="88" t="s">
        <v>7</v>
      </c>
      <c r="D2" s="95" t="s">
        <v>26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3" x14ac:dyDescent="0.25">
      <c r="A3" s="89"/>
      <c r="B3" s="89"/>
      <c r="C3" s="89"/>
      <c r="D3" s="91" t="s">
        <v>60</v>
      </c>
      <c r="E3" s="91"/>
      <c r="F3" s="91"/>
      <c r="G3" s="91"/>
      <c r="H3" s="91" t="s">
        <v>61</v>
      </c>
      <c r="I3" s="91"/>
      <c r="J3" s="91"/>
      <c r="K3" s="91"/>
      <c r="L3" s="91" t="s">
        <v>62</v>
      </c>
      <c r="M3" s="91"/>
      <c r="N3" s="91"/>
      <c r="O3" s="91"/>
      <c r="P3" s="91" t="s">
        <v>63</v>
      </c>
      <c r="Q3" s="91"/>
      <c r="R3" s="91"/>
      <c r="S3" s="91"/>
      <c r="T3" s="91" t="s">
        <v>64</v>
      </c>
      <c r="U3" s="91"/>
      <c r="V3" s="91"/>
      <c r="W3" s="91"/>
    </row>
    <row r="4" spans="1:23" x14ac:dyDescent="0.25">
      <c r="A4" s="89"/>
      <c r="B4" s="89"/>
      <c r="C4" s="89"/>
      <c r="D4" s="98" t="s">
        <v>78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</row>
    <row r="5" spans="1:23" ht="19.5" customHeight="1" x14ac:dyDescent="0.25">
      <c r="A5" s="89"/>
      <c r="B5" s="89"/>
      <c r="C5" s="89"/>
      <c r="D5" s="70" t="s">
        <v>29</v>
      </c>
      <c r="E5" s="92" t="s">
        <v>30</v>
      </c>
      <c r="F5" s="93"/>
      <c r="G5" s="94"/>
      <c r="H5" s="70" t="s">
        <v>29</v>
      </c>
      <c r="I5" s="92" t="s">
        <v>30</v>
      </c>
      <c r="J5" s="93"/>
      <c r="K5" s="94"/>
      <c r="L5" s="70" t="s">
        <v>29</v>
      </c>
      <c r="M5" s="92" t="s">
        <v>30</v>
      </c>
      <c r="N5" s="93"/>
      <c r="O5" s="94"/>
      <c r="P5" s="70" t="s">
        <v>29</v>
      </c>
      <c r="Q5" s="92" t="s">
        <v>30</v>
      </c>
      <c r="R5" s="93"/>
      <c r="S5" s="94"/>
      <c r="T5" s="70" t="s">
        <v>29</v>
      </c>
      <c r="U5" s="92" t="s">
        <v>30</v>
      </c>
      <c r="V5" s="93"/>
      <c r="W5" s="94"/>
    </row>
    <row r="6" spans="1:23" ht="21.75" customHeight="1" x14ac:dyDescent="0.25">
      <c r="A6" s="90"/>
      <c r="B6" s="90"/>
      <c r="C6" s="90"/>
      <c r="D6" s="70" t="s">
        <v>31</v>
      </c>
      <c r="E6" s="70" t="s">
        <v>32</v>
      </c>
      <c r="F6" s="70" t="s">
        <v>33</v>
      </c>
      <c r="G6" s="70" t="s">
        <v>31</v>
      </c>
      <c r="H6" s="70" t="s">
        <v>31</v>
      </c>
      <c r="I6" s="70" t="s">
        <v>32</v>
      </c>
      <c r="J6" s="70" t="s">
        <v>33</v>
      </c>
      <c r="K6" s="70" t="s">
        <v>31</v>
      </c>
      <c r="L6" s="70" t="s">
        <v>31</v>
      </c>
      <c r="M6" s="70" t="s">
        <v>32</v>
      </c>
      <c r="N6" s="70" t="s">
        <v>33</v>
      </c>
      <c r="O6" s="70" t="s">
        <v>31</v>
      </c>
      <c r="P6" s="70" t="s">
        <v>31</v>
      </c>
      <c r="Q6" s="70" t="s">
        <v>32</v>
      </c>
      <c r="R6" s="70" t="s">
        <v>33</v>
      </c>
      <c r="S6" s="70" t="s">
        <v>31</v>
      </c>
      <c r="T6" s="70" t="s">
        <v>31</v>
      </c>
      <c r="U6" s="70" t="s">
        <v>32</v>
      </c>
      <c r="V6" s="70" t="s">
        <v>33</v>
      </c>
      <c r="W6" s="70" t="s">
        <v>31</v>
      </c>
    </row>
    <row r="7" spans="1:23" x14ac:dyDescent="0.25">
      <c r="A7" s="19">
        <v>1</v>
      </c>
      <c r="B7" s="19">
        <f>A7+1</f>
        <v>2</v>
      </c>
      <c r="C7" s="19">
        <f t="shared" ref="C7:O7" si="0">B7+1</f>
        <v>3</v>
      </c>
      <c r="D7" s="19">
        <f t="shared" si="0"/>
        <v>4</v>
      </c>
      <c r="E7" s="19">
        <f t="shared" si="0"/>
        <v>5</v>
      </c>
      <c r="F7" s="19">
        <f t="shared" si="0"/>
        <v>6</v>
      </c>
      <c r="G7" s="19">
        <f t="shared" si="0"/>
        <v>7</v>
      </c>
      <c r="H7" s="19">
        <f t="shared" si="0"/>
        <v>8</v>
      </c>
      <c r="I7" s="19">
        <f t="shared" si="0"/>
        <v>9</v>
      </c>
      <c r="J7" s="19">
        <f t="shared" si="0"/>
        <v>10</v>
      </c>
      <c r="K7" s="19">
        <f t="shared" si="0"/>
        <v>11</v>
      </c>
      <c r="L7" s="19">
        <f t="shared" si="0"/>
        <v>12</v>
      </c>
      <c r="M7" s="19">
        <f t="shared" si="0"/>
        <v>13</v>
      </c>
      <c r="N7" s="19">
        <f t="shared" si="0"/>
        <v>14</v>
      </c>
      <c r="O7" s="19">
        <f t="shared" si="0"/>
        <v>15</v>
      </c>
      <c r="P7" s="19">
        <f t="shared" ref="P7" si="1">O7+1</f>
        <v>16</v>
      </c>
      <c r="Q7" s="19">
        <f t="shared" ref="Q7" si="2">P7+1</f>
        <v>17</v>
      </c>
      <c r="R7" s="19">
        <f t="shared" ref="R7" si="3">Q7+1</f>
        <v>18</v>
      </c>
      <c r="S7" s="19">
        <f t="shared" ref="S7" si="4">R7+1</f>
        <v>19</v>
      </c>
      <c r="T7" s="19">
        <f t="shared" ref="T7" si="5">S7+1</f>
        <v>20</v>
      </c>
      <c r="U7" s="19">
        <f t="shared" ref="U7" si="6">T7+1</f>
        <v>21</v>
      </c>
      <c r="V7" s="19">
        <f t="shared" ref="V7" si="7">U7+1</f>
        <v>22</v>
      </c>
      <c r="W7" s="19">
        <f t="shared" ref="W7" si="8">V7+1</f>
        <v>23</v>
      </c>
    </row>
    <row r="8" spans="1:23" x14ac:dyDescent="0.25">
      <c r="A8" s="20" t="s">
        <v>1</v>
      </c>
      <c r="B8" s="21" t="s">
        <v>34</v>
      </c>
      <c r="C8" s="20" t="s">
        <v>4</v>
      </c>
      <c r="D8" s="22">
        <f>D9+D12</f>
        <v>1004.402</v>
      </c>
      <c r="E8" s="22">
        <f>E9+E12</f>
        <v>465.34</v>
      </c>
      <c r="F8" s="22">
        <f>F9+F12</f>
        <v>531.91799999999989</v>
      </c>
      <c r="G8" s="23">
        <f>E8+F8</f>
        <v>997.25799999999981</v>
      </c>
      <c r="H8" s="24">
        <f>H9+H12</f>
        <v>100.6</v>
      </c>
      <c r="I8" s="22">
        <f>I9+I12</f>
        <v>33.65</v>
      </c>
      <c r="J8" s="22">
        <f>J9+J12</f>
        <v>38.130000000000003</v>
      </c>
      <c r="K8" s="23">
        <f>I8+J8</f>
        <v>71.78</v>
      </c>
      <c r="L8" s="24">
        <f>L9+L12</f>
        <v>9253.2929999999997</v>
      </c>
      <c r="M8" s="25">
        <f>M9+M12</f>
        <v>6223.5190000000002</v>
      </c>
      <c r="N8" s="25">
        <f>N9+N12</f>
        <v>3562.6610000000001</v>
      </c>
      <c r="O8" s="115">
        <f>M8+N8</f>
        <v>9786.18</v>
      </c>
      <c r="P8" s="71">
        <f>P9+P12</f>
        <v>771.54399999999987</v>
      </c>
      <c r="Q8" s="22">
        <f>Q9+Q12</f>
        <v>314.161</v>
      </c>
      <c r="R8" s="22">
        <f>R9+R12</f>
        <v>389.45995543672012</v>
      </c>
      <c r="S8" s="116">
        <f>Q8+R8</f>
        <v>703.62095543672012</v>
      </c>
      <c r="T8" s="71">
        <f>T9+T12</f>
        <v>4372.5709999999999</v>
      </c>
      <c r="U8" s="74">
        <f>U9+U12</f>
        <v>2185.1130000000003</v>
      </c>
      <c r="V8" s="25">
        <f>V9+V12</f>
        <v>1955.5943608553616</v>
      </c>
      <c r="W8" s="26">
        <f>U8+V8</f>
        <v>4140.7073608553619</v>
      </c>
    </row>
    <row r="9" spans="1:23" x14ac:dyDescent="0.25">
      <c r="A9" s="27" t="s">
        <v>35</v>
      </c>
      <c r="B9" s="28" t="s">
        <v>36</v>
      </c>
      <c r="C9" s="29" t="s">
        <v>4</v>
      </c>
      <c r="D9" s="30">
        <f>D10+D11</f>
        <v>1004.402</v>
      </c>
      <c r="E9" s="30">
        <f t="shared" ref="E9:F9" si="9">E10+E11</f>
        <v>465.34</v>
      </c>
      <c r="F9" s="30">
        <f t="shared" si="9"/>
        <v>531.91799999999989</v>
      </c>
      <c r="G9" s="31">
        <f>E9+F9</f>
        <v>997.25799999999981</v>
      </c>
      <c r="H9" s="32">
        <f>H10+H11</f>
        <v>0</v>
      </c>
      <c r="I9" s="30">
        <f t="shared" ref="I9:J9" si="10">I10+I11</f>
        <v>0</v>
      </c>
      <c r="J9" s="30">
        <f t="shared" si="10"/>
        <v>0</v>
      </c>
      <c r="K9" s="31">
        <f>I9+J9</f>
        <v>0</v>
      </c>
      <c r="L9" s="32">
        <f>L10+L11</f>
        <v>0</v>
      </c>
      <c r="M9" s="30">
        <f t="shared" ref="M9:N9" si="11">M10+M11</f>
        <v>0</v>
      </c>
      <c r="N9" s="30">
        <f t="shared" si="11"/>
        <v>0</v>
      </c>
      <c r="O9" s="33">
        <f>M9+N9</f>
        <v>0</v>
      </c>
      <c r="P9" s="32">
        <f>P10+P11</f>
        <v>771.54399999999987</v>
      </c>
      <c r="Q9" s="30">
        <f t="shared" ref="Q9:R9" si="12">Q10+Q11</f>
        <v>314.161</v>
      </c>
      <c r="R9" s="30">
        <f t="shared" si="12"/>
        <v>389.45995543672012</v>
      </c>
      <c r="S9" s="31">
        <f>Q9+R9</f>
        <v>703.62095543672012</v>
      </c>
      <c r="T9" s="32">
        <f>T10+T11</f>
        <v>4372.5709999999999</v>
      </c>
      <c r="U9" s="75">
        <f t="shared" ref="U9:V9" si="13">U10+U11</f>
        <v>2185.1130000000003</v>
      </c>
      <c r="V9" s="30">
        <f t="shared" si="13"/>
        <v>1955.5943608553616</v>
      </c>
      <c r="W9" s="33">
        <f>U9+V9</f>
        <v>4140.7073608553619</v>
      </c>
    </row>
    <row r="10" spans="1:23" ht="15.75" x14ac:dyDescent="0.25">
      <c r="A10" s="34"/>
      <c r="B10" s="35" t="s">
        <v>37</v>
      </c>
      <c r="C10" s="36" t="s">
        <v>4</v>
      </c>
      <c r="D10" s="37">
        <v>1004.402</v>
      </c>
      <c r="E10" s="38">
        <v>465.34</v>
      </c>
      <c r="F10" s="39">
        <v>531.91799999999989</v>
      </c>
      <c r="G10" s="40">
        <f t="shared" ref="G10:G33" si="14">E10+F10</f>
        <v>997.25799999999981</v>
      </c>
      <c r="H10" s="41"/>
      <c r="I10" s="38"/>
      <c r="J10" s="39"/>
      <c r="K10" s="40">
        <f t="shared" ref="K10:K33" si="15">I10+J10</f>
        <v>0</v>
      </c>
      <c r="L10" s="41"/>
      <c r="M10" s="38"/>
      <c r="N10" s="39"/>
      <c r="O10" s="42">
        <f t="shared" ref="O10:O33" si="16">M10+N10</f>
        <v>0</v>
      </c>
      <c r="P10" s="117">
        <v>771.54399999999987</v>
      </c>
      <c r="Q10" s="38">
        <v>314.161</v>
      </c>
      <c r="R10" s="39">
        <v>389.45995543672012</v>
      </c>
      <c r="S10" s="40">
        <f t="shared" ref="S10:S33" si="17">Q10+R10</f>
        <v>703.62095543672012</v>
      </c>
      <c r="T10" s="117">
        <v>4372.5709999999999</v>
      </c>
      <c r="U10" s="38">
        <v>2185.1130000000003</v>
      </c>
      <c r="V10" s="39">
        <v>1955.5943608553616</v>
      </c>
      <c r="W10" s="42">
        <f>SUM(U10:V10)</f>
        <v>4140.7073608553619</v>
      </c>
    </row>
    <row r="11" spans="1:23" x14ac:dyDescent="0.25">
      <c r="A11" s="34"/>
      <c r="B11" s="35" t="s">
        <v>38</v>
      </c>
      <c r="C11" s="36" t="s">
        <v>4</v>
      </c>
      <c r="D11" s="37"/>
      <c r="E11" s="38"/>
      <c r="F11" s="39"/>
      <c r="G11" s="40"/>
      <c r="H11" s="41"/>
      <c r="I11" s="38"/>
      <c r="J11" s="39"/>
      <c r="K11" s="40"/>
      <c r="L11" s="41"/>
      <c r="M11" s="38"/>
      <c r="N11" s="39"/>
      <c r="O11" s="42"/>
      <c r="P11" s="41"/>
      <c r="Q11" s="38"/>
      <c r="R11" s="39"/>
      <c r="S11" s="40"/>
      <c r="T11" s="41"/>
      <c r="U11" s="38"/>
      <c r="V11" s="39"/>
      <c r="W11" s="42"/>
    </row>
    <row r="12" spans="1:23" x14ac:dyDescent="0.25">
      <c r="A12" s="27" t="s">
        <v>39</v>
      </c>
      <c r="B12" s="28" t="s">
        <v>40</v>
      </c>
      <c r="C12" s="29" t="s">
        <v>4</v>
      </c>
      <c r="D12" s="37"/>
      <c r="E12" s="38"/>
      <c r="F12" s="39"/>
      <c r="G12" s="40"/>
      <c r="H12" s="41">
        <v>100.6</v>
      </c>
      <c r="I12" s="38">
        <v>33.65</v>
      </c>
      <c r="J12" s="39">
        <v>38.130000000000003</v>
      </c>
      <c r="K12" s="40">
        <f t="shared" si="15"/>
        <v>71.78</v>
      </c>
      <c r="L12" s="41">
        <v>9253.2929999999997</v>
      </c>
      <c r="M12" s="38">
        <v>6223.5190000000002</v>
      </c>
      <c r="N12" s="39">
        <v>3562.6610000000001</v>
      </c>
      <c r="O12" s="40">
        <f t="shared" ref="O12" si="18">M12+N12</f>
        <v>9786.18</v>
      </c>
      <c r="P12" s="41"/>
      <c r="Q12" s="38"/>
      <c r="R12" s="39"/>
      <c r="S12" s="40"/>
      <c r="T12" s="41"/>
      <c r="U12" s="38"/>
      <c r="V12" s="39"/>
      <c r="W12" s="42"/>
    </row>
    <row r="13" spans="1:23" ht="15.75" x14ac:dyDescent="0.25">
      <c r="A13" s="27" t="s">
        <v>2</v>
      </c>
      <c r="B13" s="28" t="s">
        <v>68</v>
      </c>
      <c r="C13" s="29"/>
      <c r="D13" s="37"/>
      <c r="E13" s="38"/>
      <c r="F13" s="39"/>
      <c r="G13" s="40"/>
      <c r="H13" s="41"/>
      <c r="I13" s="38"/>
      <c r="J13" s="39"/>
      <c r="K13" s="40"/>
      <c r="L13" s="41"/>
      <c r="M13" s="38"/>
      <c r="N13" s="39"/>
      <c r="O13" s="42"/>
      <c r="P13" s="41"/>
      <c r="Q13" s="38"/>
      <c r="R13" s="39"/>
      <c r="S13" s="40"/>
      <c r="T13" s="118">
        <v>5.077</v>
      </c>
      <c r="U13" s="38">
        <v>1.67</v>
      </c>
      <c r="V13" s="39">
        <v>1.7000000000000002</v>
      </c>
      <c r="W13" s="42">
        <f t="shared" ref="W13:W33" si="19">U13+V13</f>
        <v>3.37</v>
      </c>
    </row>
    <row r="14" spans="1:23" x14ac:dyDescent="0.25">
      <c r="A14" s="27" t="s">
        <v>0</v>
      </c>
      <c r="B14" s="28" t="s">
        <v>41</v>
      </c>
      <c r="C14" s="29" t="s">
        <v>4</v>
      </c>
      <c r="D14" s="37"/>
      <c r="E14" s="38"/>
      <c r="F14" s="39"/>
      <c r="G14" s="40"/>
      <c r="H14" s="41"/>
      <c r="I14" s="38"/>
      <c r="J14" s="39"/>
      <c r="K14" s="40"/>
      <c r="L14" s="41"/>
      <c r="M14" s="38"/>
      <c r="N14" s="39"/>
      <c r="O14" s="42"/>
      <c r="P14" s="41"/>
      <c r="Q14" s="38"/>
      <c r="R14" s="39"/>
      <c r="S14" s="40"/>
      <c r="T14" s="41"/>
      <c r="U14" s="38"/>
      <c r="V14" s="39"/>
      <c r="W14" s="42"/>
    </row>
    <row r="15" spans="1:23" ht="29.25" x14ac:dyDescent="0.25">
      <c r="A15" s="43" t="s">
        <v>3</v>
      </c>
      <c r="B15" s="44" t="s">
        <v>42</v>
      </c>
      <c r="C15" s="45" t="s">
        <v>4</v>
      </c>
      <c r="D15" s="46">
        <f>D16+D17+D18</f>
        <v>38.371000000000002</v>
      </c>
      <c r="E15" s="46">
        <f t="shared" ref="E15:F15" si="20">E16+E17+E18</f>
        <v>24.439999999999998</v>
      </c>
      <c r="F15" s="46">
        <f t="shared" si="20"/>
        <v>15.218</v>
      </c>
      <c r="G15" s="62">
        <f t="shared" si="14"/>
        <v>39.658000000000001</v>
      </c>
      <c r="H15" s="48">
        <f>H16+H17+H18</f>
        <v>0</v>
      </c>
      <c r="I15" s="46">
        <f t="shared" ref="I15:J15" si="21">I16+I17+I18</f>
        <v>0</v>
      </c>
      <c r="J15" s="46">
        <f t="shared" si="21"/>
        <v>0</v>
      </c>
      <c r="K15" s="62">
        <f t="shared" si="15"/>
        <v>0</v>
      </c>
      <c r="L15" s="48">
        <f>L16+L17+L18</f>
        <v>8931.4920000000002</v>
      </c>
      <c r="M15" s="46">
        <f t="shared" ref="M15:N15" si="22">M16+M17+M18</f>
        <v>6174.5190000000002</v>
      </c>
      <c r="N15" s="46">
        <f t="shared" si="22"/>
        <v>3206.5129999999999</v>
      </c>
      <c r="O15" s="119">
        <f t="shared" si="16"/>
        <v>9381.0319999999992</v>
      </c>
      <c r="P15" s="48">
        <f>P16+P17+P18</f>
        <v>105.62899999999999</v>
      </c>
      <c r="Q15" s="46">
        <f t="shared" ref="Q15:R15" si="23">Q16+Q17+Q18</f>
        <v>37.46</v>
      </c>
      <c r="R15" s="46">
        <f t="shared" si="23"/>
        <v>54.26</v>
      </c>
      <c r="S15" s="62">
        <f t="shared" si="17"/>
        <v>91.72</v>
      </c>
      <c r="T15" s="48">
        <f>T16+T17+T18</f>
        <v>3323.6840000000002</v>
      </c>
      <c r="U15" s="76">
        <f t="shared" ref="U15:V15" si="24">U16+U17+U18</f>
        <v>1100.0249999999999</v>
      </c>
      <c r="V15" s="46">
        <f t="shared" si="24"/>
        <v>980.67146738533722</v>
      </c>
      <c r="W15" s="47">
        <f t="shared" si="19"/>
        <v>2080.6964673853372</v>
      </c>
    </row>
    <row r="16" spans="1:23" x14ac:dyDescent="0.25">
      <c r="A16" s="27" t="s">
        <v>48</v>
      </c>
      <c r="B16" s="49" t="s">
        <v>43</v>
      </c>
      <c r="C16" s="29" t="s">
        <v>4</v>
      </c>
      <c r="D16" s="37"/>
      <c r="E16" s="38"/>
      <c r="F16" s="39"/>
      <c r="G16" s="40"/>
      <c r="H16" s="41"/>
      <c r="I16" s="38"/>
      <c r="J16" s="39"/>
      <c r="K16" s="40"/>
      <c r="L16" s="41">
        <v>1128.529</v>
      </c>
      <c r="M16" s="38">
        <v>465.10700000000003</v>
      </c>
      <c r="N16" s="39">
        <v>411.42700000000002</v>
      </c>
      <c r="O16" s="42">
        <f>SUM(M16:N16)</f>
        <v>876.53400000000011</v>
      </c>
      <c r="P16" s="41"/>
      <c r="Q16" s="38"/>
      <c r="R16" s="39"/>
      <c r="S16" s="40"/>
      <c r="T16" s="41">
        <v>2431.2260000000001</v>
      </c>
      <c r="U16" s="38">
        <v>759.53399999999999</v>
      </c>
      <c r="V16" s="39">
        <v>677.79146738533711</v>
      </c>
      <c r="W16" s="42">
        <f>SUM(U16:V16)</f>
        <v>1437.3254673853371</v>
      </c>
    </row>
    <row r="17" spans="1:23" x14ac:dyDescent="0.25">
      <c r="A17" s="27" t="s">
        <v>54</v>
      </c>
      <c r="B17" s="49" t="s">
        <v>44</v>
      </c>
      <c r="C17" s="29" t="s">
        <v>4</v>
      </c>
      <c r="D17" s="37"/>
      <c r="E17" s="38"/>
      <c r="F17" s="39"/>
      <c r="G17" s="40"/>
      <c r="H17" s="41"/>
      <c r="I17" s="38"/>
      <c r="J17" s="39"/>
      <c r="K17" s="40"/>
      <c r="L17" s="41">
        <v>3834.5250000000005</v>
      </c>
      <c r="M17" s="38">
        <v>3358.75</v>
      </c>
      <c r="N17" s="39">
        <v>2740</v>
      </c>
      <c r="O17" s="42">
        <f t="shared" ref="O17:O18" si="25">SUM(M17:N17)</f>
        <v>6098.75</v>
      </c>
      <c r="P17" s="41"/>
      <c r="Q17" s="38"/>
      <c r="R17" s="39"/>
      <c r="S17" s="40"/>
      <c r="T17" s="41">
        <v>770.58299999999997</v>
      </c>
      <c r="U17" s="38">
        <v>279.32100000000003</v>
      </c>
      <c r="V17" s="39">
        <v>239.22000000000003</v>
      </c>
      <c r="W17" s="42">
        <f t="shared" ref="W17:W18" si="26">SUM(U17:V17)</f>
        <v>518.54100000000005</v>
      </c>
    </row>
    <row r="18" spans="1:23" ht="15.75" x14ac:dyDescent="0.25">
      <c r="A18" s="27" t="s">
        <v>57</v>
      </c>
      <c r="B18" s="49" t="s">
        <v>45</v>
      </c>
      <c r="C18" s="29" t="s">
        <v>4</v>
      </c>
      <c r="D18" s="37">
        <v>38.371000000000002</v>
      </c>
      <c r="E18" s="38">
        <v>24.439999999999998</v>
      </c>
      <c r="F18" s="39">
        <v>15.218</v>
      </c>
      <c r="G18" s="40">
        <f t="shared" si="14"/>
        <v>39.658000000000001</v>
      </c>
      <c r="H18" s="41"/>
      <c r="I18" s="38"/>
      <c r="J18" s="39"/>
      <c r="K18" s="40"/>
      <c r="L18" s="41">
        <v>3968.4379999999996</v>
      </c>
      <c r="M18" s="38">
        <v>2350.6619999999998</v>
      </c>
      <c r="N18" s="39">
        <v>55.085999999999999</v>
      </c>
      <c r="O18" s="42">
        <f t="shared" si="25"/>
        <v>2405.7479999999996</v>
      </c>
      <c r="P18" s="118">
        <v>105.62899999999999</v>
      </c>
      <c r="Q18" s="38">
        <v>37.46</v>
      </c>
      <c r="R18" s="39">
        <v>54.26</v>
      </c>
      <c r="S18" s="40">
        <f t="shared" si="17"/>
        <v>91.72</v>
      </c>
      <c r="T18" s="41">
        <v>121.87499999999977</v>
      </c>
      <c r="U18" s="38">
        <v>61.169999999999845</v>
      </c>
      <c r="V18" s="39">
        <v>63.660000000000082</v>
      </c>
      <c r="W18" s="42">
        <f t="shared" si="26"/>
        <v>124.82999999999993</v>
      </c>
    </row>
    <row r="19" spans="1:23" x14ac:dyDescent="0.25">
      <c r="A19" s="50" t="s">
        <v>69</v>
      </c>
      <c r="B19" s="51" t="s">
        <v>46</v>
      </c>
      <c r="C19" s="29" t="s">
        <v>4</v>
      </c>
      <c r="D19" s="52">
        <f>D8-D15</f>
        <v>966.03100000000006</v>
      </c>
      <c r="E19" s="52">
        <f>E8-E15</f>
        <v>440.9</v>
      </c>
      <c r="F19" s="52">
        <f>F8-F15</f>
        <v>516.69999999999993</v>
      </c>
      <c r="G19" s="62">
        <f t="shared" si="14"/>
        <v>957.59999999999991</v>
      </c>
      <c r="H19" s="48">
        <f>H8-H15-H13</f>
        <v>100.6</v>
      </c>
      <c r="I19" s="76">
        <f>I8-I15-I13</f>
        <v>33.65</v>
      </c>
      <c r="J19" s="46">
        <f>J8-J15-J13</f>
        <v>38.130000000000003</v>
      </c>
      <c r="K19" s="62">
        <f t="shared" si="15"/>
        <v>71.78</v>
      </c>
      <c r="L19" s="48">
        <f>L8-L15-L13</f>
        <v>321.80099999999948</v>
      </c>
      <c r="M19" s="76">
        <f>M8-M15-M13</f>
        <v>49</v>
      </c>
      <c r="N19" s="46">
        <f>N8-N15-N13</f>
        <v>356.14800000000014</v>
      </c>
      <c r="O19" s="47">
        <f t="shared" si="16"/>
        <v>405.14800000000014</v>
      </c>
      <c r="P19" s="48">
        <f>P8-P15-P13</f>
        <v>665.91499999999985</v>
      </c>
      <c r="Q19" s="76">
        <f>Q8-Q15-Q13</f>
        <v>276.70100000000002</v>
      </c>
      <c r="R19" s="46">
        <f>R8-R15-R13</f>
        <v>335.19995543672013</v>
      </c>
      <c r="S19" s="62">
        <f t="shared" si="17"/>
        <v>611.9009554367201</v>
      </c>
      <c r="T19" s="48">
        <f>T8-T15-T13</f>
        <v>1043.8099999999997</v>
      </c>
      <c r="U19" s="76">
        <f>U8-U15-U13</f>
        <v>1083.4180000000003</v>
      </c>
      <c r="V19" s="46">
        <f>V8-V15-V13</f>
        <v>973.22289347002436</v>
      </c>
      <c r="W19" s="47">
        <f t="shared" si="19"/>
        <v>2056.6408934700248</v>
      </c>
    </row>
    <row r="20" spans="1:23" x14ac:dyDescent="0.25">
      <c r="A20" s="50"/>
      <c r="B20" s="49" t="s">
        <v>47</v>
      </c>
      <c r="C20" s="29"/>
      <c r="D20" s="120">
        <f>D21+D28+D31</f>
        <v>966.03099999999995</v>
      </c>
      <c r="E20" s="120">
        <f>E21+E28+E31</f>
        <v>440.90000000000003</v>
      </c>
      <c r="F20" s="120">
        <f t="shared" ref="F20" si="27">F21+F28+F31</f>
        <v>516.69999999999993</v>
      </c>
      <c r="G20" s="121">
        <f t="shared" si="14"/>
        <v>957.59999999999991</v>
      </c>
      <c r="H20" s="122">
        <f>H21+H28+H31</f>
        <v>100.6</v>
      </c>
      <c r="I20" s="120">
        <f t="shared" ref="I20:J20" si="28">I21+I28+I31</f>
        <v>33.65</v>
      </c>
      <c r="J20" s="120">
        <f t="shared" si="28"/>
        <v>38.129999999999995</v>
      </c>
      <c r="K20" s="121">
        <f t="shared" si="15"/>
        <v>71.78</v>
      </c>
      <c r="L20" s="122">
        <f>L21+L28+L31</f>
        <v>321.80099999999999</v>
      </c>
      <c r="M20" s="120">
        <f t="shared" ref="M20:N20" si="29">M21+M28+M31</f>
        <v>49</v>
      </c>
      <c r="N20" s="120">
        <f t="shared" si="29"/>
        <v>356.14800000000002</v>
      </c>
      <c r="O20" s="123">
        <f t="shared" si="16"/>
        <v>405.14800000000002</v>
      </c>
      <c r="P20" s="122">
        <f>P21+P28+P31</f>
        <v>665.91500000000008</v>
      </c>
      <c r="Q20" s="120">
        <f t="shared" ref="Q20:R20" si="30">Q21+Q28+Q31</f>
        <v>276.70100000000002</v>
      </c>
      <c r="R20" s="120">
        <f t="shared" si="30"/>
        <v>335.19995543672013</v>
      </c>
      <c r="S20" s="121">
        <f t="shared" si="17"/>
        <v>611.9009554367201</v>
      </c>
      <c r="T20" s="122">
        <f>T21+T28+T31</f>
        <v>1043.81</v>
      </c>
      <c r="U20" s="124">
        <f t="shared" ref="U20:V20" si="31">U21+U28+U31</f>
        <v>1083.4179999999999</v>
      </c>
      <c r="V20" s="120">
        <f t="shared" si="31"/>
        <v>973.22289347002459</v>
      </c>
      <c r="W20" s="123">
        <f t="shared" si="19"/>
        <v>2056.6408934700244</v>
      </c>
    </row>
    <row r="21" spans="1:23" x14ac:dyDescent="0.25">
      <c r="A21" s="50" t="s">
        <v>70</v>
      </c>
      <c r="B21" s="51" t="s">
        <v>49</v>
      </c>
      <c r="C21" s="29" t="s">
        <v>4</v>
      </c>
      <c r="D21" s="52">
        <f>D22+D25</f>
        <v>811.53300000000002</v>
      </c>
      <c r="E21" s="52">
        <f t="shared" ref="E21:F21" si="32">E22+E25</f>
        <v>378.5</v>
      </c>
      <c r="F21" s="52">
        <f t="shared" si="32"/>
        <v>454.4</v>
      </c>
      <c r="G21" s="62">
        <f t="shared" si="14"/>
        <v>832.9</v>
      </c>
      <c r="H21" s="53">
        <f>H22+H25</f>
        <v>85.100999999999999</v>
      </c>
      <c r="I21" s="52">
        <f t="shared" ref="I21:J21" si="33">I22+I25</f>
        <v>28.2</v>
      </c>
      <c r="J21" s="52">
        <f t="shared" si="33"/>
        <v>33.4</v>
      </c>
      <c r="K21" s="62">
        <f t="shared" si="15"/>
        <v>61.599999999999994</v>
      </c>
      <c r="L21" s="53">
        <f>L22+L25</f>
        <v>229.79999999999998</v>
      </c>
      <c r="M21" s="52">
        <f t="shared" ref="M21:N21" si="34">M22+M25</f>
        <v>0</v>
      </c>
      <c r="N21" s="52">
        <f t="shared" si="34"/>
        <v>318.14800000000002</v>
      </c>
      <c r="O21" s="47">
        <f t="shared" si="16"/>
        <v>318.14800000000002</v>
      </c>
      <c r="P21" s="53">
        <f>P22+P25</f>
        <v>594.90100000000007</v>
      </c>
      <c r="Q21" s="52">
        <f>Q22+Q25</f>
        <v>237.601</v>
      </c>
      <c r="R21" s="52">
        <f t="shared" ref="R21" si="35">R22+R25</f>
        <v>290.89995543672012</v>
      </c>
      <c r="S21" s="62">
        <f t="shared" si="17"/>
        <v>528.50095543672012</v>
      </c>
      <c r="T21" s="53">
        <f>T22+T25</f>
        <v>1032.712</v>
      </c>
      <c r="U21" s="77">
        <f t="shared" ref="U21:V21" si="36">U22+U25</f>
        <v>943.62699999999995</v>
      </c>
      <c r="V21" s="52">
        <f t="shared" si="36"/>
        <v>824.82589347002454</v>
      </c>
      <c r="W21" s="47">
        <f t="shared" si="19"/>
        <v>1768.4528934700245</v>
      </c>
    </row>
    <row r="22" spans="1:23" x14ac:dyDescent="0.25">
      <c r="A22" s="54"/>
      <c r="B22" s="55" t="s">
        <v>50</v>
      </c>
      <c r="C22" s="29" t="s">
        <v>4</v>
      </c>
      <c r="D22" s="37">
        <f>D23+D24</f>
        <v>0</v>
      </c>
      <c r="E22" s="37">
        <f t="shared" ref="E22:F22" si="37">E23+E24</f>
        <v>0</v>
      </c>
      <c r="F22" s="37">
        <f t="shared" si="37"/>
        <v>0</v>
      </c>
      <c r="G22" s="40">
        <f t="shared" si="14"/>
        <v>0</v>
      </c>
      <c r="H22" s="41">
        <f>H23+H24</f>
        <v>0</v>
      </c>
      <c r="I22" s="37">
        <f t="shared" ref="I22:J22" si="38">I23+I24</f>
        <v>0</v>
      </c>
      <c r="J22" s="37">
        <f t="shared" si="38"/>
        <v>0</v>
      </c>
      <c r="K22" s="40">
        <f t="shared" si="15"/>
        <v>0</v>
      </c>
      <c r="L22" s="41">
        <f>L23+L24</f>
        <v>229.79999999999998</v>
      </c>
      <c r="M22" s="37">
        <f t="shared" ref="M22:N22" si="39">M23+M24</f>
        <v>0</v>
      </c>
      <c r="N22" s="37">
        <f t="shared" si="39"/>
        <v>318.14800000000002</v>
      </c>
      <c r="O22" s="42">
        <f t="shared" si="16"/>
        <v>318.14800000000002</v>
      </c>
      <c r="P22" s="41"/>
      <c r="Q22" s="37"/>
      <c r="R22" s="37"/>
      <c r="S22" s="40"/>
      <c r="T22" s="41"/>
      <c r="U22" s="38"/>
      <c r="V22" s="37"/>
      <c r="W22" s="42"/>
    </row>
    <row r="23" spans="1:23" x14ac:dyDescent="0.25">
      <c r="A23" s="54"/>
      <c r="B23" s="56" t="s">
        <v>51</v>
      </c>
      <c r="C23" s="29" t="s">
        <v>4</v>
      </c>
      <c r="D23" s="37"/>
      <c r="E23" s="38"/>
      <c r="F23" s="39"/>
      <c r="G23" s="40"/>
      <c r="H23" s="41"/>
      <c r="I23" s="38"/>
      <c r="J23" s="39"/>
      <c r="K23" s="40"/>
      <c r="L23" s="41"/>
      <c r="M23" s="38"/>
      <c r="N23" s="39"/>
      <c r="O23" s="42"/>
      <c r="P23" s="41"/>
      <c r="Q23" s="38"/>
      <c r="R23" s="39"/>
      <c r="S23" s="40"/>
      <c r="T23" s="41"/>
      <c r="U23" s="38"/>
      <c r="V23" s="39"/>
      <c r="W23" s="42"/>
    </row>
    <row r="24" spans="1:23" x14ac:dyDescent="0.25">
      <c r="A24" s="54"/>
      <c r="B24" s="56" t="s">
        <v>52</v>
      </c>
      <c r="C24" s="29" t="s">
        <v>4</v>
      </c>
      <c r="D24" s="37"/>
      <c r="E24" s="38"/>
      <c r="F24" s="39"/>
      <c r="G24" s="40"/>
      <c r="H24" s="41"/>
      <c r="I24" s="38"/>
      <c r="J24" s="39"/>
      <c r="K24" s="40"/>
      <c r="L24" s="41">
        <v>229.79999999999998</v>
      </c>
      <c r="M24" s="38">
        <v>0</v>
      </c>
      <c r="N24" s="39">
        <v>318.14800000000002</v>
      </c>
      <c r="O24" s="42">
        <f t="shared" si="16"/>
        <v>318.14800000000002</v>
      </c>
      <c r="P24" s="41"/>
      <c r="Q24" s="38"/>
      <c r="R24" s="39"/>
      <c r="S24" s="40"/>
      <c r="T24" s="41"/>
      <c r="U24" s="38"/>
      <c r="V24" s="39"/>
      <c r="W24" s="42"/>
    </row>
    <row r="25" spans="1:23" x14ac:dyDescent="0.25">
      <c r="A25" s="54"/>
      <c r="B25" s="55" t="s">
        <v>53</v>
      </c>
      <c r="C25" s="29" t="s">
        <v>4</v>
      </c>
      <c r="D25" s="37">
        <f>D26+D27</f>
        <v>811.53300000000002</v>
      </c>
      <c r="E25" s="37">
        <f t="shared" ref="E25:F25" si="40">E26+E27</f>
        <v>378.5</v>
      </c>
      <c r="F25" s="37">
        <f t="shared" si="40"/>
        <v>454.4</v>
      </c>
      <c r="G25" s="40">
        <f t="shared" si="14"/>
        <v>832.9</v>
      </c>
      <c r="H25" s="41">
        <f>H26+H27</f>
        <v>85.100999999999999</v>
      </c>
      <c r="I25" s="37">
        <f t="shared" ref="I25:J25" si="41">I26+I27</f>
        <v>28.2</v>
      </c>
      <c r="J25" s="37">
        <f t="shared" si="41"/>
        <v>33.4</v>
      </c>
      <c r="K25" s="40">
        <f t="shared" si="15"/>
        <v>61.599999999999994</v>
      </c>
      <c r="L25" s="41">
        <f>L26+L27</f>
        <v>0</v>
      </c>
      <c r="M25" s="37">
        <f t="shared" ref="M25:N25" si="42">M26+M27</f>
        <v>0</v>
      </c>
      <c r="N25" s="37">
        <f t="shared" si="42"/>
        <v>0</v>
      </c>
      <c r="O25" s="42">
        <f t="shared" si="16"/>
        <v>0</v>
      </c>
      <c r="P25" s="41">
        <f>P26+P27</f>
        <v>594.90100000000007</v>
      </c>
      <c r="Q25" s="37">
        <f t="shared" ref="Q25:R25" si="43">Q26+Q27</f>
        <v>237.601</v>
      </c>
      <c r="R25" s="37">
        <f t="shared" si="43"/>
        <v>290.89995543672012</v>
      </c>
      <c r="S25" s="40">
        <f t="shared" si="17"/>
        <v>528.50095543672012</v>
      </c>
      <c r="T25" s="48">
        <f>T26+T27</f>
        <v>1032.712</v>
      </c>
      <c r="U25" s="38">
        <f t="shared" ref="U25:V25" si="44">U26+U27</f>
        <v>943.62699999999995</v>
      </c>
      <c r="V25" s="37">
        <f t="shared" si="44"/>
        <v>824.82589347002454</v>
      </c>
      <c r="W25" s="42">
        <f t="shared" si="19"/>
        <v>1768.4528934700245</v>
      </c>
    </row>
    <row r="26" spans="1:23" x14ac:dyDescent="0.25">
      <c r="A26" s="54"/>
      <c r="B26" s="56" t="s">
        <v>51</v>
      </c>
      <c r="C26" s="29" t="s">
        <v>4</v>
      </c>
      <c r="D26" s="57"/>
      <c r="E26" s="58"/>
      <c r="F26" s="59"/>
      <c r="G26" s="40"/>
      <c r="H26" s="60"/>
      <c r="I26" s="58"/>
      <c r="J26" s="59"/>
      <c r="K26" s="40"/>
      <c r="L26" s="60"/>
      <c r="M26" s="58"/>
      <c r="N26" s="59"/>
      <c r="O26" s="42"/>
      <c r="P26" s="60"/>
      <c r="Q26" s="58"/>
      <c r="R26" s="59"/>
      <c r="S26" s="40">
        <f t="shared" si="17"/>
        <v>0</v>
      </c>
      <c r="T26" s="41">
        <v>979.0809999999999</v>
      </c>
      <c r="U26" s="38">
        <v>928.02699999999993</v>
      </c>
      <c r="V26" s="39">
        <v>821.75599999999997</v>
      </c>
      <c r="W26" s="42">
        <f t="shared" si="19"/>
        <v>1749.7829999999999</v>
      </c>
    </row>
    <row r="27" spans="1:23" ht="15.75" x14ac:dyDescent="0.25">
      <c r="A27" s="54"/>
      <c r="B27" s="56" t="s">
        <v>52</v>
      </c>
      <c r="C27" s="29" t="s">
        <v>4</v>
      </c>
      <c r="D27" s="125">
        <v>811.53300000000002</v>
      </c>
      <c r="E27" s="38">
        <v>378.5</v>
      </c>
      <c r="F27" s="39">
        <v>454.4</v>
      </c>
      <c r="G27" s="40">
        <f t="shared" si="14"/>
        <v>832.9</v>
      </c>
      <c r="H27" s="118">
        <v>85.100999999999999</v>
      </c>
      <c r="I27" s="38">
        <v>28.2</v>
      </c>
      <c r="J27" s="39">
        <v>33.4</v>
      </c>
      <c r="K27" s="40">
        <f t="shared" si="15"/>
        <v>61.599999999999994</v>
      </c>
      <c r="L27" s="41"/>
      <c r="M27" s="58"/>
      <c r="N27" s="59"/>
      <c r="O27" s="42"/>
      <c r="P27" s="41">
        <v>594.90100000000007</v>
      </c>
      <c r="Q27" s="38">
        <v>237.601</v>
      </c>
      <c r="R27" s="39">
        <v>290.89995543672012</v>
      </c>
      <c r="S27" s="40">
        <f t="shared" si="17"/>
        <v>528.50095543672012</v>
      </c>
      <c r="T27" s="41">
        <v>53.631</v>
      </c>
      <c r="U27" s="38">
        <v>15.6</v>
      </c>
      <c r="V27" s="39">
        <v>3.0698934700245157</v>
      </c>
      <c r="W27" s="42">
        <f t="shared" si="19"/>
        <v>18.669893470024515</v>
      </c>
    </row>
    <row r="28" spans="1:23" x14ac:dyDescent="0.25">
      <c r="A28" s="50" t="s">
        <v>71</v>
      </c>
      <c r="B28" s="61" t="s">
        <v>55</v>
      </c>
      <c r="C28" s="29" t="s">
        <v>4</v>
      </c>
      <c r="D28" s="46">
        <f>D29+D30</f>
        <v>145.36600000000001</v>
      </c>
      <c r="E28" s="46">
        <f t="shared" ref="E28:F28" si="45">E29+E30</f>
        <v>57.800000000000004</v>
      </c>
      <c r="F28" s="46">
        <f t="shared" si="45"/>
        <v>57.499999999999993</v>
      </c>
      <c r="G28" s="62">
        <f t="shared" si="14"/>
        <v>115.3</v>
      </c>
      <c r="H28" s="48">
        <f>H29+H30</f>
        <v>5.3330000000000002</v>
      </c>
      <c r="I28" s="46">
        <f t="shared" ref="I28:J28" si="46">I29+I30</f>
        <v>0</v>
      </c>
      <c r="J28" s="46">
        <f t="shared" si="46"/>
        <v>0</v>
      </c>
      <c r="K28" s="62">
        <f t="shared" si="15"/>
        <v>0</v>
      </c>
      <c r="L28" s="48">
        <f>L29+L30</f>
        <v>0</v>
      </c>
      <c r="M28" s="46">
        <f t="shared" ref="M28:N28" si="47">M29+M30</f>
        <v>8</v>
      </c>
      <c r="N28" s="46">
        <f t="shared" si="47"/>
        <v>20</v>
      </c>
      <c r="O28" s="47">
        <f t="shared" si="16"/>
        <v>28</v>
      </c>
      <c r="P28" s="48">
        <f>P29+P30</f>
        <v>63.878999999999998</v>
      </c>
      <c r="Q28" s="46">
        <f t="shared" ref="Q28:R28" si="48">Q29+Q30</f>
        <v>35.1</v>
      </c>
      <c r="R28" s="46">
        <f t="shared" si="48"/>
        <v>42.6</v>
      </c>
      <c r="S28" s="62">
        <f t="shared" si="17"/>
        <v>77.7</v>
      </c>
      <c r="T28" s="48">
        <f>T29+T30</f>
        <v>0</v>
      </c>
      <c r="U28" s="76">
        <f t="shared" ref="U28:V28" si="49">U29+U30</f>
        <v>138</v>
      </c>
      <c r="V28" s="46">
        <f t="shared" si="49"/>
        <v>148.16700000000003</v>
      </c>
      <c r="W28" s="47">
        <f t="shared" si="19"/>
        <v>286.16700000000003</v>
      </c>
    </row>
    <row r="29" spans="1:23" x14ac:dyDescent="0.25">
      <c r="A29" s="54"/>
      <c r="B29" s="56" t="s">
        <v>51</v>
      </c>
      <c r="C29" s="29" t="s">
        <v>4</v>
      </c>
      <c r="D29" s="57"/>
      <c r="E29" s="58"/>
      <c r="F29" s="59"/>
      <c r="G29" s="40"/>
      <c r="H29" s="41"/>
      <c r="I29" s="58"/>
      <c r="J29" s="59"/>
      <c r="K29" s="40"/>
      <c r="L29" s="41"/>
      <c r="M29" s="58"/>
      <c r="N29" s="59"/>
      <c r="O29" s="42"/>
      <c r="P29" s="41"/>
      <c r="Q29" s="58"/>
      <c r="R29" s="59"/>
      <c r="S29" s="40"/>
      <c r="T29" s="60"/>
      <c r="U29" s="58"/>
      <c r="V29" s="59"/>
      <c r="W29" s="42"/>
    </row>
    <row r="30" spans="1:23" ht="15.75" x14ac:dyDescent="0.25">
      <c r="A30" s="54"/>
      <c r="B30" s="63" t="s">
        <v>56</v>
      </c>
      <c r="C30" s="29" t="s">
        <v>4</v>
      </c>
      <c r="D30" s="125">
        <v>145.36600000000001</v>
      </c>
      <c r="E30" s="38">
        <v>57.800000000000004</v>
      </c>
      <c r="F30" s="39">
        <v>57.499999999999993</v>
      </c>
      <c r="G30" s="40">
        <f t="shared" si="14"/>
        <v>115.3</v>
      </c>
      <c r="H30" s="118">
        <v>5.3330000000000002</v>
      </c>
      <c r="I30" s="126">
        <v>0</v>
      </c>
      <c r="J30" s="127">
        <v>0</v>
      </c>
      <c r="K30" s="40">
        <f t="shared" si="15"/>
        <v>0</v>
      </c>
      <c r="L30" s="41"/>
      <c r="M30" s="126">
        <v>8</v>
      </c>
      <c r="N30" s="127">
        <v>20</v>
      </c>
      <c r="O30" s="128">
        <f t="shared" si="16"/>
        <v>28</v>
      </c>
      <c r="P30" s="125">
        <v>63.878999999999998</v>
      </c>
      <c r="Q30" s="38">
        <v>35.1</v>
      </c>
      <c r="R30" s="39">
        <v>42.6</v>
      </c>
      <c r="S30" s="40">
        <f t="shared" si="17"/>
        <v>77.7</v>
      </c>
      <c r="T30" s="41"/>
      <c r="U30" s="126">
        <v>138</v>
      </c>
      <c r="V30" s="127">
        <v>148.16700000000003</v>
      </c>
      <c r="W30" s="42"/>
    </row>
    <row r="31" spans="1:23" x14ac:dyDescent="0.25">
      <c r="A31" s="50" t="s">
        <v>72</v>
      </c>
      <c r="B31" s="61" t="s">
        <v>58</v>
      </c>
      <c r="C31" s="29" t="s">
        <v>4</v>
      </c>
      <c r="D31" s="46">
        <f>D32+D33</f>
        <v>9.132000000000005</v>
      </c>
      <c r="E31" s="46">
        <f t="shared" ref="E31:F31" si="50">E32+E33</f>
        <v>4.5999999999999996</v>
      </c>
      <c r="F31" s="46">
        <f t="shared" si="50"/>
        <v>4.8000000000000007</v>
      </c>
      <c r="G31" s="62">
        <f t="shared" si="14"/>
        <v>9.4</v>
      </c>
      <c r="H31" s="48">
        <f>H32+H33</f>
        <v>10.166</v>
      </c>
      <c r="I31" s="46">
        <f t="shared" ref="I31:J31" si="51">I32+I33</f>
        <v>5.45</v>
      </c>
      <c r="J31" s="46">
        <f t="shared" si="51"/>
        <v>4.7300000000000004</v>
      </c>
      <c r="K31" s="62">
        <f t="shared" si="15"/>
        <v>10.18</v>
      </c>
      <c r="L31" s="48">
        <f>L32+L33</f>
        <v>92.001000000000005</v>
      </c>
      <c r="M31" s="46">
        <f t="shared" ref="M31:N31" si="52">M32+M33</f>
        <v>41</v>
      </c>
      <c r="N31" s="46">
        <f t="shared" si="52"/>
        <v>18</v>
      </c>
      <c r="O31" s="47">
        <f t="shared" si="16"/>
        <v>59</v>
      </c>
      <c r="P31" s="48">
        <f>P32+P33</f>
        <v>7.1349999999999998</v>
      </c>
      <c r="Q31" s="46">
        <f t="shared" ref="Q31:R31" si="53">Q32+Q33</f>
        <v>4</v>
      </c>
      <c r="R31" s="46">
        <f t="shared" si="53"/>
        <v>1.7000000000000002</v>
      </c>
      <c r="S31" s="62">
        <f t="shared" si="17"/>
        <v>5.7</v>
      </c>
      <c r="T31" s="48">
        <f>T32+T33</f>
        <v>11.098000000000001</v>
      </c>
      <c r="U31" s="76">
        <f t="shared" ref="U31:V31" si="54">U32+U33</f>
        <v>1.7909999999999999</v>
      </c>
      <c r="V31" s="46">
        <f t="shared" si="54"/>
        <v>0.22999999999999998</v>
      </c>
      <c r="W31" s="47">
        <f t="shared" si="19"/>
        <v>2.0209999999999999</v>
      </c>
    </row>
    <row r="32" spans="1:23" x14ac:dyDescent="0.25">
      <c r="A32" s="54"/>
      <c r="B32" s="56" t="s">
        <v>51</v>
      </c>
      <c r="C32" s="29" t="s">
        <v>4</v>
      </c>
      <c r="D32" s="57"/>
      <c r="E32" s="38"/>
      <c r="F32" s="39"/>
      <c r="G32" s="40"/>
      <c r="H32" s="41"/>
      <c r="I32" s="58"/>
      <c r="J32" s="59"/>
      <c r="K32" s="40"/>
      <c r="L32" s="41"/>
      <c r="M32" s="58"/>
      <c r="N32" s="59"/>
      <c r="O32" s="42"/>
      <c r="P32" s="60"/>
      <c r="Q32" s="58"/>
      <c r="R32" s="59"/>
      <c r="S32" s="40"/>
      <c r="T32" s="60"/>
      <c r="U32" s="58"/>
      <c r="V32" s="59"/>
      <c r="W32" s="42"/>
    </row>
    <row r="33" spans="1:23" ht="15.75" x14ac:dyDescent="0.25">
      <c r="A33" s="64"/>
      <c r="B33" s="65" t="s">
        <v>59</v>
      </c>
      <c r="C33" s="66" t="s">
        <v>4</v>
      </c>
      <c r="D33" s="129">
        <v>9.132000000000005</v>
      </c>
      <c r="E33" s="67">
        <v>4.5999999999999996</v>
      </c>
      <c r="F33" s="68">
        <v>4.8000000000000007</v>
      </c>
      <c r="G33" s="73">
        <f t="shared" si="14"/>
        <v>9.4</v>
      </c>
      <c r="H33" s="130">
        <v>10.166</v>
      </c>
      <c r="I33" s="67">
        <v>5.45</v>
      </c>
      <c r="J33" s="68">
        <v>4.7300000000000004</v>
      </c>
      <c r="K33" s="78">
        <f t="shared" si="15"/>
        <v>10.18</v>
      </c>
      <c r="L33" s="69">
        <v>92.001000000000005</v>
      </c>
      <c r="M33" s="67">
        <v>41</v>
      </c>
      <c r="N33" s="68">
        <v>18</v>
      </c>
      <c r="O33" s="73">
        <f t="shared" si="16"/>
        <v>59</v>
      </c>
      <c r="P33" s="125">
        <v>7.1349999999999998</v>
      </c>
      <c r="Q33" s="67">
        <v>4</v>
      </c>
      <c r="R33" s="68">
        <v>1.7000000000000002</v>
      </c>
      <c r="S33" s="73">
        <f t="shared" si="17"/>
        <v>5.7</v>
      </c>
      <c r="T33" s="69">
        <v>11.098000000000001</v>
      </c>
      <c r="U33" s="67">
        <v>1.7909999999999999</v>
      </c>
      <c r="V33" s="68">
        <v>0.22999999999999998</v>
      </c>
      <c r="W33" s="73">
        <f t="shared" si="19"/>
        <v>2.0209999999999999</v>
      </c>
    </row>
  </sheetData>
  <mergeCells count="16">
    <mergeCell ref="A1:C1"/>
    <mergeCell ref="A2:A6"/>
    <mergeCell ref="B2:B6"/>
    <mergeCell ref="C2:C6"/>
    <mergeCell ref="D3:G3"/>
    <mergeCell ref="E5:G5"/>
    <mergeCell ref="D2:W2"/>
    <mergeCell ref="D4:W4"/>
    <mergeCell ref="I5:K5"/>
    <mergeCell ref="M5:O5"/>
    <mergeCell ref="Q5:S5"/>
    <mergeCell ref="P3:S3"/>
    <mergeCell ref="T3:W3"/>
    <mergeCell ref="U5:W5"/>
    <mergeCell ref="H3:K3"/>
    <mergeCell ref="L3:O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8"/>
  <sheetViews>
    <sheetView tabSelected="1" zoomScale="80" zoomScaleNormal="80" workbookViewId="0">
      <selection activeCell="J23" sqref="J23"/>
    </sheetView>
  </sheetViews>
  <sheetFormatPr defaultColWidth="9.140625" defaultRowHeight="15" x14ac:dyDescent="0.25"/>
  <cols>
    <col min="1" max="1" width="6.85546875" style="1" customWidth="1"/>
    <col min="2" max="2" width="35" style="1" customWidth="1"/>
    <col min="3" max="3" width="12" style="1" customWidth="1"/>
    <col min="4" max="8" width="13" style="1" customWidth="1"/>
    <col min="9" max="9" width="35.85546875" style="1" customWidth="1"/>
    <col min="10" max="10" width="12.7109375" style="1" customWidth="1"/>
    <col min="11" max="12" width="11.42578125" style="1" customWidth="1"/>
    <col min="13" max="13" width="12.28515625" style="1" customWidth="1"/>
    <col min="14" max="15" width="11.42578125" style="1" customWidth="1"/>
    <col min="16" max="16384" width="9.140625" style="1"/>
  </cols>
  <sheetData>
    <row r="1" spans="1:15" ht="15.75" x14ac:dyDescent="0.25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x14ac:dyDescent="0.25">
      <c r="A2" s="107" t="s">
        <v>5</v>
      </c>
      <c r="B2" s="110" t="s">
        <v>66</v>
      </c>
      <c r="C2" s="110"/>
      <c r="D2" s="110"/>
      <c r="E2" s="110"/>
      <c r="F2" s="110"/>
      <c r="G2" s="110"/>
      <c r="H2" s="110"/>
      <c r="I2" s="110" t="s">
        <v>67</v>
      </c>
      <c r="J2" s="110"/>
      <c r="K2" s="110"/>
      <c r="L2" s="110"/>
      <c r="M2" s="110"/>
      <c r="N2" s="110"/>
      <c r="O2" s="110"/>
    </row>
    <row r="3" spans="1:15" ht="15.75" x14ac:dyDescent="0.25">
      <c r="A3" s="108"/>
      <c r="B3" s="114" t="s">
        <v>78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3.9" customHeight="1" x14ac:dyDescent="0.25">
      <c r="A4" s="108"/>
      <c r="B4" s="107" t="s">
        <v>6</v>
      </c>
      <c r="C4" s="111" t="s">
        <v>7</v>
      </c>
      <c r="D4" s="104" t="s">
        <v>8</v>
      </c>
      <c r="E4" s="104"/>
      <c r="F4" s="104"/>
      <c r="G4" s="104"/>
      <c r="H4" s="104"/>
      <c r="I4" s="107" t="s">
        <v>6</v>
      </c>
      <c r="J4" s="111" t="s">
        <v>7</v>
      </c>
      <c r="K4" s="104" t="s">
        <v>8</v>
      </c>
      <c r="L4" s="104"/>
      <c r="M4" s="104"/>
      <c r="N4" s="104"/>
      <c r="O4" s="104"/>
    </row>
    <row r="5" spans="1:15" ht="26.45" customHeight="1" x14ac:dyDescent="0.25">
      <c r="A5" s="108"/>
      <c r="B5" s="108"/>
      <c r="C5" s="112"/>
      <c r="D5" s="101" t="s">
        <v>11</v>
      </c>
      <c r="E5" s="101" t="s">
        <v>12</v>
      </c>
      <c r="F5" s="101" t="s">
        <v>13</v>
      </c>
      <c r="G5" s="102" t="s">
        <v>14</v>
      </c>
      <c r="H5" s="101" t="s">
        <v>15</v>
      </c>
      <c r="I5" s="108"/>
      <c r="J5" s="112"/>
      <c r="K5" s="101" t="s">
        <v>11</v>
      </c>
      <c r="L5" s="101" t="s">
        <v>12</v>
      </c>
      <c r="M5" s="101" t="s">
        <v>13</v>
      </c>
      <c r="N5" s="102" t="s">
        <v>14</v>
      </c>
      <c r="O5" s="101" t="s">
        <v>15</v>
      </c>
    </row>
    <row r="6" spans="1:15" ht="26.45" customHeight="1" x14ac:dyDescent="0.25">
      <c r="A6" s="109"/>
      <c r="B6" s="109"/>
      <c r="C6" s="113"/>
      <c r="D6" s="101"/>
      <c r="E6" s="101"/>
      <c r="F6" s="101"/>
      <c r="G6" s="103"/>
      <c r="H6" s="101"/>
      <c r="I6" s="109"/>
      <c r="J6" s="113"/>
      <c r="K6" s="101"/>
      <c r="L6" s="101"/>
      <c r="M6" s="101"/>
      <c r="N6" s="103"/>
      <c r="O6" s="101"/>
    </row>
    <row r="7" spans="1:15" x14ac:dyDescent="0.25">
      <c r="A7" s="6">
        <v>1</v>
      </c>
      <c r="B7" s="6">
        <f>A7+1</f>
        <v>2</v>
      </c>
      <c r="C7" s="6">
        <f t="shared" ref="C7" si="0">B7+1</f>
        <v>3</v>
      </c>
      <c r="D7" s="6">
        <f>C7+1</f>
        <v>4</v>
      </c>
      <c r="E7" s="6">
        <f t="shared" ref="E7:O7" si="1">D7+1</f>
        <v>5</v>
      </c>
      <c r="F7" s="6">
        <f t="shared" si="1"/>
        <v>6</v>
      </c>
      <c r="G7" s="6">
        <f t="shared" si="1"/>
        <v>7</v>
      </c>
      <c r="H7" s="6">
        <f t="shared" si="1"/>
        <v>8</v>
      </c>
      <c r="I7" s="6">
        <f t="shared" si="1"/>
        <v>9</v>
      </c>
      <c r="J7" s="6">
        <f t="shared" si="1"/>
        <v>10</v>
      </c>
      <c r="K7" s="6">
        <f t="shared" si="1"/>
        <v>11</v>
      </c>
      <c r="L7" s="6">
        <f t="shared" si="1"/>
        <v>12</v>
      </c>
      <c r="M7" s="6">
        <f t="shared" si="1"/>
        <v>13</v>
      </c>
      <c r="N7" s="6">
        <f t="shared" si="1"/>
        <v>14</v>
      </c>
      <c r="O7" s="6">
        <f t="shared" si="1"/>
        <v>15</v>
      </c>
    </row>
    <row r="8" spans="1:15" ht="21.75" customHeight="1" x14ac:dyDescent="0.25">
      <c r="A8" s="2" t="s">
        <v>1</v>
      </c>
      <c r="B8" s="3" t="s">
        <v>9</v>
      </c>
      <c r="C8" s="72" t="s">
        <v>10</v>
      </c>
      <c r="D8" s="4">
        <v>11557.596893992812</v>
      </c>
      <c r="E8" s="5">
        <v>2764.982523036193</v>
      </c>
      <c r="F8" s="5">
        <v>21591.878548837401</v>
      </c>
      <c r="G8" s="5">
        <v>8347.3530038697427</v>
      </c>
      <c r="H8" s="5">
        <v>10262.0811091753</v>
      </c>
      <c r="I8" s="3" t="s">
        <v>9</v>
      </c>
      <c r="J8" s="72" t="s">
        <v>10</v>
      </c>
      <c r="K8" s="4">
        <v>12399.084399999998</v>
      </c>
      <c r="L8" s="5">
        <v>2640.4209700000001</v>
      </c>
      <c r="M8" s="5">
        <v>26828.044010000005</v>
      </c>
      <c r="N8" s="4">
        <v>9693.1539109999994</v>
      </c>
      <c r="O8" s="4">
        <v>10240.348330000003</v>
      </c>
    </row>
  </sheetData>
  <mergeCells count="21">
    <mergeCell ref="A1:M1"/>
    <mergeCell ref="A2:A6"/>
    <mergeCell ref="B2:H2"/>
    <mergeCell ref="B4:B6"/>
    <mergeCell ref="C4:C6"/>
    <mergeCell ref="D4:H4"/>
    <mergeCell ref="I4:I6"/>
    <mergeCell ref="J4:J6"/>
    <mergeCell ref="D5:D6"/>
    <mergeCell ref="E5:E6"/>
    <mergeCell ref="H5:H6"/>
    <mergeCell ref="K5:K6"/>
    <mergeCell ref="L5:L6"/>
    <mergeCell ref="I2:O2"/>
    <mergeCell ref="B3:O3"/>
    <mergeCell ref="M5:M6"/>
    <mergeCell ref="F5:F6"/>
    <mergeCell ref="G5:G6"/>
    <mergeCell ref="K4:O4"/>
    <mergeCell ref="N5:N6"/>
    <mergeCell ref="O5:O6"/>
  </mergeCells>
  <phoneticPr fontId="7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2021-05-14T06:15:04Z</cp:lastPrinted>
  <dcterms:created xsi:type="dcterms:W3CDTF">1996-10-08T23:32:33Z</dcterms:created>
  <dcterms:modified xsi:type="dcterms:W3CDTF">2022-05-21T01:34:39Z</dcterms:modified>
</cp:coreProperties>
</file>