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65" yWindow="90" windowWidth="17640" windowHeight="11250" activeTab="2"/>
  </bookViews>
  <sheets>
    <sheet name="раздел 1" sheetId="9" r:id="rId1"/>
    <sheet name="раздел 2" sheetId="10" r:id="rId2"/>
    <sheet name="раздел 3" sheetId="8" r:id="rId3"/>
  </sheets>
  <externalReferences>
    <externalReference r:id="rId4"/>
  </externalReferences>
  <definedNames>
    <definedName name="_xlnm.Print_Area" localSheetId="1">'раздел 2'!$A$1:$R$32</definedName>
  </definedNames>
  <calcPr calcId="145621"/>
</workbook>
</file>

<file path=xl/calcChain.xml><?xml version="1.0" encoding="utf-8"?>
<calcChain xmlns="http://schemas.openxmlformats.org/spreadsheetml/2006/main">
  <c r="L32" i="10" l="1"/>
  <c r="I32" i="10"/>
  <c r="F32" i="10"/>
  <c r="K30" i="10"/>
  <c r="J30" i="10"/>
  <c r="H30" i="10"/>
  <c r="G30" i="10"/>
  <c r="E30" i="10"/>
  <c r="D30" i="10"/>
  <c r="L29" i="10"/>
  <c r="I29" i="10"/>
  <c r="F29" i="10"/>
  <c r="K27" i="10"/>
  <c r="J27" i="10"/>
  <c r="H27" i="10"/>
  <c r="G27" i="10"/>
  <c r="E27" i="10"/>
  <c r="D27" i="10"/>
  <c r="L26" i="10"/>
  <c r="I26" i="10"/>
  <c r="F26" i="10"/>
  <c r="K24" i="10"/>
  <c r="K20" i="10" s="1"/>
  <c r="J24" i="10"/>
  <c r="J20" i="10" s="1"/>
  <c r="H24" i="10"/>
  <c r="H20" i="10" s="1"/>
  <c r="H19" i="10" s="1"/>
  <c r="G24" i="10"/>
  <c r="G20" i="10" s="1"/>
  <c r="E24" i="10"/>
  <c r="E20" i="10" s="1"/>
  <c r="D24" i="10"/>
  <c r="L17" i="10"/>
  <c r="I17" i="10"/>
  <c r="F17" i="10"/>
  <c r="L16" i="10"/>
  <c r="I16" i="10"/>
  <c r="F16" i="10"/>
  <c r="L15" i="10"/>
  <c r="I15" i="10"/>
  <c r="F15" i="10"/>
  <c r="K14" i="10"/>
  <c r="J14" i="10"/>
  <c r="H14" i="10"/>
  <c r="G14" i="10"/>
  <c r="E14" i="10"/>
  <c r="D14" i="10"/>
  <c r="F10" i="10"/>
  <c r="E9" i="10"/>
  <c r="E8" i="10" s="1"/>
  <c r="D9" i="10"/>
  <c r="L27" i="10" l="1"/>
  <c r="K19" i="10"/>
  <c r="L14" i="10"/>
  <c r="K9" i="10"/>
  <c r="K8" i="10" s="1"/>
  <c r="K18" i="10" s="1"/>
  <c r="L30" i="10"/>
  <c r="I27" i="10"/>
  <c r="I14" i="10"/>
  <c r="H9" i="10"/>
  <c r="H8" i="10" s="1"/>
  <c r="H18" i="10" s="1"/>
  <c r="I30" i="10"/>
  <c r="G19" i="10"/>
  <c r="I19" i="10" s="1"/>
  <c r="E19" i="10"/>
  <c r="F27" i="10"/>
  <c r="F24" i="10"/>
  <c r="D20" i="10"/>
  <c r="F14" i="10"/>
  <c r="F9" i="10"/>
  <c r="E18" i="10"/>
  <c r="F20" i="10"/>
  <c r="F30" i="10"/>
  <c r="L20" i="10"/>
  <c r="J19" i="10"/>
  <c r="L19" i="10" s="1"/>
  <c r="D8" i="10"/>
  <c r="D19" i="10"/>
  <c r="F19" i="10" s="1"/>
  <c r="I20" i="10"/>
  <c r="I24" i="10"/>
  <c r="L24" i="10"/>
  <c r="L10" i="10" l="1"/>
  <c r="J9" i="10"/>
  <c r="G9" i="10"/>
  <c r="I10" i="10"/>
  <c r="F8" i="10"/>
  <c r="D18" i="10"/>
  <c r="F18" i="10" s="1"/>
  <c r="J8" i="10" l="1"/>
  <c r="L9" i="10"/>
  <c r="I9" i="10"/>
  <c r="G8" i="10"/>
  <c r="J18" i="10" l="1"/>
  <c r="L18" i="10" s="1"/>
  <c r="L8" i="10"/>
  <c r="I8" i="10"/>
  <c r="G18" i="10"/>
  <c r="I18" i="10" s="1"/>
  <c r="F6" i="8" l="1"/>
  <c r="E6" i="8"/>
  <c r="D6" i="8"/>
  <c r="R32" i="10" l="1"/>
  <c r="R31" i="10"/>
  <c r="Q30" i="10"/>
  <c r="P30" i="10"/>
  <c r="R30" i="10" s="1"/>
  <c r="R29" i="10"/>
  <c r="R28" i="10"/>
  <c r="Q27" i="10"/>
  <c r="P27" i="10"/>
  <c r="R26" i="10"/>
  <c r="R25" i="10"/>
  <c r="Q24" i="10"/>
  <c r="P24" i="10"/>
  <c r="R23" i="10"/>
  <c r="R22" i="10"/>
  <c r="Q21" i="10"/>
  <c r="P21" i="10"/>
  <c r="P20" i="10" s="1"/>
  <c r="R17" i="10"/>
  <c r="R16" i="10"/>
  <c r="R15" i="10"/>
  <c r="Q14" i="10"/>
  <c r="P14" i="10"/>
  <c r="R13" i="10"/>
  <c r="R12" i="10"/>
  <c r="R11" i="10"/>
  <c r="R10" i="10"/>
  <c r="Q9" i="10"/>
  <c r="Q8" i="10" s="1"/>
  <c r="Q18" i="10" s="1"/>
  <c r="P9" i="10"/>
  <c r="P8" i="10" s="1"/>
  <c r="O32" i="10"/>
  <c r="O31" i="10"/>
  <c r="N30" i="10"/>
  <c r="M30" i="10"/>
  <c r="O29" i="10"/>
  <c r="O28" i="10"/>
  <c r="N27" i="10"/>
  <c r="M27" i="10"/>
  <c r="O26" i="10"/>
  <c r="O25" i="10"/>
  <c r="N24" i="10"/>
  <c r="M24" i="10"/>
  <c r="O23" i="10"/>
  <c r="O22" i="10"/>
  <c r="N21" i="10"/>
  <c r="N20" i="10" s="1"/>
  <c r="M21" i="10"/>
  <c r="M20" i="10" s="1"/>
  <c r="O17" i="10"/>
  <c r="O16" i="10"/>
  <c r="O15" i="10"/>
  <c r="N14" i="10"/>
  <c r="M14" i="10"/>
  <c r="O14" i="10" s="1"/>
  <c r="O13" i="10"/>
  <c r="O12" i="10"/>
  <c r="O11" i="10"/>
  <c r="O10" i="10"/>
  <c r="N9" i="10"/>
  <c r="N8" i="10" s="1"/>
  <c r="M9" i="10"/>
  <c r="M8" i="10" s="1"/>
  <c r="N19" i="10" l="1"/>
  <c r="N18" i="10"/>
  <c r="O30" i="10"/>
  <c r="O20" i="10"/>
  <c r="R14" i="10"/>
  <c r="R21" i="10"/>
  <c r="O24" i="10"/>
  <c r="O27" i="10"/>
  <c r="R24" i="10"/>
  <c r="R27" i="10"/>
  <c r="P18" i="10"/>
  <c r="R18" i="10" s="1"/>
  <c r="R8" i="10"/>
  <c r="Q20" i="10"/>
  <c r="Q19" i="10" s="1"/>
  <c r="R9" i="10"/>
  <c r="P19" i="10"/>
  <c r="M18" i="10"/>
  <c r="O18" i="10" s="1"/>
  <c r="O8" i="10"/>
  <c r="M19" i="10"/>
  <c r="O19" i="10" s="1"/>
  <c r="O21" i="10"/>
  <c r="O9" i="10"/>
  <c r="R19" i="10" l="1"/>
  <c r="R20" i="10"/>
  <c r="B5" i="8" l="1"/>
  <c r="C5" i="8" s="1"/>
  <c r="D5" i="8" s="1"/>
  <c r="E5" i="8" s="1"/>
  <c r="F5" i="8" s="1"/>
  <c r="B7" i="10" l="1"/>
  <c r="C7" i="10" s="1"/>
  <c r="D7" i="10" l="1"/>
  <c r="E7" i="10" s="1"/>
  <c r="F7" i="10" s="1"/>
  <c r="G7" i="10" l="1"/>
  <c r="H7" i="10" s="1"/>
  <c r="I7" i="10" s="1"/>
  <c r="K7" i="10" l="1"/>
  <c r="L7" i="10" s="1"/>
  <c r="J7" i="10"/>
  <c r="M7" i="10" l="1"/>
  <c r="N7" i="10" s="1"/>
  <c r="O7" i="10" s="1"/>
  <c r="P7" i="10" l="1"/>
  <c r="Q7" i="10" s="1"/>
  <c r="R7" i="10" s="1"/>
</calcChain>
</file>

<file path=xl/sharedStrings.xml><?xml version="1.0" encoding="utf-8"?>
<sst xmlns="http://schemas.openxmlformats.org/spreadsheetml/2006/main" count="113" uniqueCount="67">
  <si>
    <t>3.</t>
  </si>
  <si>
    <t>1.</t>
  </si>
  <si>
    <t>2.</t>
  </si>
  <si>
    <t>4.</t>
  </si>
  <si>
    <t>куб.м</t>
  </si>
  <si>
    <t>Наименование показателя</t>
  </si>
  <si>
    <t>Единица измерения</t>
  </si>
  <si>
    <t>Величина показателя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</si>
  <si>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</si>
  <si>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</si>
  <si>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</si>
  <si>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</si>
  <si>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</si>
  <si>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</si>
  <si>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</si>
  <si>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Показатели производственной деятельности</t>
  </si>
  <si>
    <t>Раздел 2. Баланс водоснабжения (подвоз воды)</t>
  </si>
  <si>
    <t>№ п/п</t>
  </si>
  <si>
    <t>год</t>
  </si>
  <si>
    <t>1 полугодие</t>
  </si>
  <si>
    <t>2 полугодие</t>
  </si>
  <si>
    <t>Объем подвоза воды</t>
  </si>
  <si>
    <t>1.1.</t>
  </si>
  <si>
    <t>Забор воды и водоподготовка, в том числе:</t>
  </si>
  <si>
    <t xml:space="preserve">  из поверхностных источников</t>
  </si>
  <si>
    <t xml:space="preserve">  из подземных источников</t>
  </si>
  <si>
    <t>1.2.</t>
  </si>
  <si>
    <t>Покупка воды со стороны</t>
  </si>
  <si>
    <t>Транспортировка воды</t>
  </si>
  <si>
    <t>Отпуск воды на собственное производство, в том числе:</t>
  </si>
  <si>
    <t>3.1.</t>
  </si>
  <si>
    <t xml:space="preserve">  для приготовления горячей воды</t>
  </si>
  <si>
    <t>3.2.</t>
  </si>
  <si>
    <t xml:space="preserve">  для производства тепловой энергии</t>
  </si>
  <si>
    <t>3.3.</t>
  </si>
  <si>
    <t xml:space="preserve">  на прочие производственные нужды</t>
  </si>
  <si>
    <t>Отпуск питьевой воды, всего</t>
  </si>
  <si>
    <t>проверка</t>
  </si>
  <si>
    <t>4.1.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</si>
  <si>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</si>
  <si>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</si>
  <si>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</si>
  <si>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</si>
  <si>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</si>
  <si>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>4.2.</t>
  </si>
  <si>
    <t>бюджетным потребителям:</t>
  </si>
  <si>
    <t xml:space="preserve">        - расчетными способами</t>
  </si>
  <si>
    <t>4.3.</t>
  </si>
  <si>
    <t>прочим потребителям:</t>
  </si>
  <si>
    <t xml:space="preserve">          - расчетными способами</t>
  </si>
  <si>
    <t>ПРОИЗВОДСТВЕННАЯ ПРОГРАММА</t>
  </si>
  <si>
    <t>2022 год</t>
  </si>
  <si>
    <t>2023 год</t>
  </si>
  <si>
    <t>Раздел 3. Объем финансовых потребностей, необходимых для реализации производственной программы</t>
  </si>
  <si>
    <t>№                п/п</t>
  </si>
  <si>
    <t>участок Айон</t>
  </si>
  <si>
    <t>участок Биллингс</t>
  </si>
  <si>
    <t>участок Рыткучи</t>
  </si>
  <si>
    <t>МП "ЧРКХ"</t>
  </si>
  <si>
    <t>6894000, Чукотский автономный округ, г.Певек, ул.Пугачева, 42/2</t>
  </si>
  <si>
    <t>1</t>
  </si>
  <si>
    <t>Объем финансовых потребностей</t>
  </si>
  <si>
    <t>тыс.руб.</t>
  </si>
  <si>
    <t xml:space="preserve">участок Рыткучи </t>
  </si>
  <si>
    <t>ПЛАН</t>
  </si>
  <si>
    <t>в сфере холодного водоснабжения (подвоз воды) на 2021 год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</si>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</sst>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"/>
    <numFmt numFmtId="167" formatCode="0.000"/>
  </numFmts>
  <fonts count="21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1"/>
      <color indexed="62"/>
      <name val="Times New Roman"/>
      <family val="1"/>
      <charset val="204"/>
    </font>
    <font>
      <i/>
      <sz val="12"/>
      <color indexed="62"/>
      <name val="Times New Roman"/>
      <family val="1"/>
      <charset val="204"/>
    </font>
    <font>
      <i/>
      <sz val="14"/>
      <color indexed="6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8" fillId="0" borderId="0"/>
    <xf numFmtId="0" fontId="9" fillId="0" borderId="0"/>
    <xf numFmtId="0" fontId="9" fillId="0" borderId="0"/>
  </cellStyleXfs>
  <cellXfs count="149">
    <xf numFmtId="0" fontId="0" fillId="0" borderId="0" xfId="0"/>
    <xf numFmtId="0" fontId="4" fillId="0" borderId="0" xfId="0" applyFont="1"/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 shrinkToFit="1"/>
    </xf>
    <xf numFmtId="0" fontId="10" fillId="0" borderId="0" xfId="3" applyFont="1"/>
    <xf numFmtId="0" fontId="6" fillId="0" borderId="4" xfId="3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/>
    </xf>
    <xf numFmtId="0" fontId="6" fillId="0" borderId="0" xfId="3" applyFont="1"/>
    <xf numFmtId="0" fontId="1" fillId="0" borderId="4" xfId="1" applyFont="1" applyBorder="1" applyAlignment="1">
      <alignment horizontal="left" vertical="center" wrapText="1"/>
    </xf>
    <xf numFmtId="0" fontId="6" fillId="0" borderId="0" xfId="3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7" fillId="0" borderId="0" xfId="3" applyFont="1"/>
    <xf numFmtId="0" fontId="1" fillId="0" borderId="0" xfId="1" applyFont="1" applyBorder="1" applyAlignment="1">
      <alignment horizontal="left"/>
    </xf>
    <xf numFmtId="0" fontId="7" fillId="0" borderId="0" xfId="3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0" fontId="4" fillId="0" borderId="4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12" fillId="2" borderId="12" xfId="1" applyFont="1" applyFill="1" applyBorder="1" applyAlignment="1">
      <alignment wrapText="1"/>
    </xf>
    <xf numFmtId="164" fontId="12" fillId="0" borderId="13" xfId="1" applyNumberFormat="1" applyFont="1" applyBorder="1" applyAlignment="1">
      <alignment horizontal="center"/>
    </xf>
    <xf numFmtId="164" fontId="12" fillId="0" borderId="14" xfId="1" applyNumberFormat="1" applyFont="1" applyBorder="1" applyAlignment="1">
      <alignment horizontal="center"/>
    </xf>
    <xf numFmtId="164" fontId="12" fillId="0" borderId="15" xfId="1" applyNumberFormat="1" applyFont="1" applyBorder="1" applyAlignment="1">
      <alignment horizontal="center"/>
    </xf>
    <xf numFmtId="164" fontId="12" fillId="0" borderId="16" xfId="1" applyNumberFormat="1" applyFont="1" applyBorder="1" applyAlignment="1">
      <alignment horizontal="center"/>
    </xf>
    <xf numFmtId="164" fontId="12" fillId="0" borderId="17" xfId="1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4" fillId="2" borderId="18" xfId="1" applyFont="1" applyFill="1" applyBorder="1" applyAlignment="1">
      <alignment horizontal="left" wrapText="1"/>
    </xf>
    <xf numFmtId="0" fontId="4" fillId="0" borderId="1" xfId="1" applyFont="1" applyBorder="1" applyAlignment="1">
      <alignment horizontal="center"/>
    </xf>
    <xf numFmtId="164" fontId="14" fillId="0" borderId="19" xfId="0" applyNumberFormat="1" applyFont="1" applyBorder="1" applyAlignment="1">
      <alignment horizontal="center"/>
    </xf>
    <xf numFmtId="164" fontId="14" fillId="0" borderId="20" xfId="0" applyNumberFormat="1" applyFont="1" applyBorder="1" applyAlignment="1">
      <alignment horizontal="center"/>
    </xf>
    <xf numFmtId="164" fontId="14" fillId="0" borderId="21" xfId="0" applyNumberFormat="1" applyFont="1" applyBorder="1" applyAlignment="1">
      <alignment horizontal="center"/>
    </xf>
    <xf numFmtId="164" fontId="14" fillId="0" borderId="22" xfId="0" applyNumberFormat="1" applyFont="1" applyBorder="1" applyAlignment="1">
      <alignment horizontal="center"/>
    </xf>
    <xf numFmtId="49" fontId="4" fillId="0" borderId="1" xfId="1" applyNumberFormat="1" applyFont="1" applyFill="1" applyBorder="1" applyAlignment="1">
      <alignment horizontal="center"/>
    </xf>
    <xf numFmtId="0" fontId="4" fillId="0" borderId="18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center"/>
    </xf>
    <xf numFmtId="164" fontId="14" fillId="0" borderId="19" xfId="0" applyNumberFormat="1" applyFont="1" applyFill="1" applyBorder="1" applyAlignment="1">
      <alignment horizontal="center"/>
    </xf>
    <xf numFmtId="164" fontId="14" fillId="0" borderId="23" xfId="0" applyNumberFormat="1" applyFont="1" applyFill="1" applyBorder="1" applyAlignment="1">
      <alignment horizontal="center"/>
    </xf>
    <xf numFmtId="164" fontId="14" fillId="0" borderId="18" xfId="0" applyNumberFormat="1" applyFont="1" applyFill="1" applyBorder="1" applyAlignment="1">
      <alignment horizontal="center"/>
    </xf>
    <xf numFmtId="164" fontId="14" fillId="0" borderId="20" xfId="0" applyNumberFormat="1" applyFont="1" applyFill="1" applyBorder="1" applyAlignment="1">
      <alignment horizontal="center"/>
    </xf>
    <xf numFmtId="164" fontId="14" fillId="0" borderId="21" xfId="0" applyNumberFormat="1" applyFont="1" applyFill="1" applyBorder="1" applyAlignment="1">
      <alignment horizontal="center"/>
    </xf>
    <xf numFmtId="164" fontId="14" fillId="0" borderId="22" xfId="0" applyNumberFormat="1" applyFont="1" applyFill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0" fontId="12" fillId="2" borderId="18" xfId="1" applyFont="1" applyFill="1" applyBorder="1" applyAlignment="1">
      <alignment horizontal="left" wrapText="1"/>
    </xf>
    <xf numFmtId="0" fontId="12" fillId="0" borderId="1" xfId="1" applyFont="1" applyBorder="1" applyAlignment="1">
      <alignment horizontal="center"/>
    </xf>
    <xf numFmtId="164" fontId="13" fillId="0" borderId="19" xfId="0" applyNumberFormat="1" applyFont="1" applyFill="1" applyBorder="1" applyAlignment="1">
      <alignment horizontal="center"/>
    </xf>
    <xf numFmtId="164" fontId="13" fillId="0" borderId="22" xfId="0" applyNumberFormat="1" applyFont="1" applyFill="1" applyBorder="1" applyAlignment="1">
      <alignment horizontal="center"/>
    </xf>
    <xf numFmtId="164" fontId="13" fillId="0" borderId="21" xfId="0" applyNumberFormat="1" applyFont="1" applyFill="1" applyBorder="1" applyAlignment="1">
      <alignment horizontal="center"/>
    </xf>
    <xf numFmtId="0" fontId="4" fillId="0" borderId="18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164" fontId="12" fillId="0" borderId="19" xfId="1" applyNumberFormat="1" applyFont="1" applyFill="1" applyBorder="1" applyAlignment="1">
      <alignment horizontal="center"/>
    </xf>
    <xf numFmtId="164" fontId="12" fillId="0" borderId="21" xfId="1" applyNumberFormat="1" applyFont="1" applyFill="1" applyBorder="1" applyAlignment="1">
      <alignment horizontal="center"/>
    </xf>
    <xf numFmtId="164" fontId="4" fillId="0" borderId="19" xfId="1" applyNumberFormat="1" applyFont="1" applyFill="1" applyBorder="1" applyAlignment="1">
      <alignment horizontal="center"/>
    </xf>
    <xf numFmtId="164" fontId="4" fillId="0" borderId="21" xfId="1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2"/>
    </xf>
    <xf numFmtId="164" fontId="14" fillId="0" borderId="23" xfId="0" applyNumberFormat="1" applyFont="1" applyFill="1" applyBorder="1"/>
    <xf numFmtId="164" fontId="14" fillId="0" borderId="18" xfId="0" applyNumberFormat="1" applyFont="1" applyFill="1" applyBorder="1"/>
    <xf numFmtId="164" fontId="14" fillId="0" borderId="21" xfId="0" applyNumberFormat="1" applyFont="1" applyFill="1" applyBorder="1"/>
    <xf numFmtId="0" fontId="12" fillId="0" borderId="18" xfId="0" applyFont="1" applyBorder="1" applyAlignment="1">
      <alignment horizontal="left" vertical="center" wrapText="1" indent="1"/>
    </xf>
    <xf numFmtId="164" fontId="13" fillId="0" borderId="20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left" vertical="center" wrapText="1" indent="3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 indent="2"/>
    </xf>
    <xf numFmtId="0" fontId="4" fillId="0" borderId="3" xfId="1" applyFont="1" applyBorder="1" applyAlignment="1">
      <alignment horizontal="center"/>
    </xf>
    <xf numFmtId="164" fontId="14" fillId="0" borderId="25" xfId="0" applyNumberFormat="1" applyFont="1" applyFill="1" applyBorder="1" applyAlignment="1">
      <alignment horizontal="center"/>
    </xf>
    <xf numFmtId="164" fontId="14" fillId="0" borderId="24" xfId="0" applyNumberFormat="1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14" fillId="0" borderId="28" xfId="0" applyNumberFormat="1" applyFont="1" applyFill="1" applyBorder="1" applyAlignment="1">
      <alignment horizontal="center"/>
    </xf>
    <xf numFmtId="164" fontId="14" fillId="0" borderId="29" xfId="0" applyNumberFormat="1" applyFont="1" applyFill="1" applyBorder="1" applyAlignment="1">
      <alignment horizontal="center"/>
    </xf>
    <xf numFmtId="164" fontId="14" fillId="0" borderId="6" xfId="0" applyNumberFormat="1" applyFont="1" applyFill="1" applyBorder="1" applyAlignment="1">
      <alignment horizontal="center"/>
    </xf>
    <xf numFmtId="164" fontId="14" fillId="0" borderId="30" xfId="0" applyNumberFormat="1" applyFont="1" applyFill="1" applyBorder="1" applyAlignment="1">
      <alignment horizontal="center"/>
    </xf>
    <xf numFmtId="164" fontId="14" fillId="0" borderId="27" xfId="0" applyNumberFormat="1" applyFont="1" applyFill="1" applyBorder="1"/>
    <xf numFmtId="164" fontId="14" fillId="0" borderId="24" xfId="0" applyNumberFormat="1" applyFont="1" applyFill="1" applyBorder="1"/>
    <xf numFmtId="0" fontId="14" fillId="0" borderId="31" xfId="0" applyFont="1" applyBorder="1"/>
    <xf numFmtId="0" fontId="16" fillId="0" borderId="10" xfId="1" applyFont="1" applyBorder="1" applyAlignment="1"/>
    <xf numFmtId="0" fontId="16" fillId="0" borderId="11" xfId="1" applyFont="1" applyBorder="1" applyAlignment="1"/>
    <xf numFmtId="165" fontId="12" fillId="0" borderId="15" xfId="1" applyNumberFormat="1" applyFont="1" applyBorder="1" applyAlignment="1">
      <alignment horizontal="center"/>
    </xf>
    <xf numFmtId="165" fontId="12" fillId="0" borderId="16" xfId="1" applyNumberFormat="1" applyFont="1" applyBorder="1" applyAlignment="1">
      <alignment horizontal="center"/>
    </xf>
    <xf numFmtId="165" fontId="12" fillId="0" borderId="17" xfId="1" applyNumberFormat="1" applyFont="1" applyBorder="1" applyAlignment="1">
      <alignment horizontal="center"/>
    </xf>
    <xf numFmtId="165" fontId="12" fillId="0" borderId="14" xfId="1" applyNumberFormat="1" applyFont="1" applyBorder="1" applyAlignment="1">
      <alignment horizontal="center"/>
    </xf>
    <xf numFmtId="165" fontId="14" fillId="0" borderId="21" xfId="0" applyNumberFormat="1" applyFont="1" applyBorder="1" applyAlignment="1">
      <alignment horizontal="center"/>
    </xf>
    <xf numFmtId="165" fontId="14" fillId="0" borderId="19" xfId="0" applyNumberFormat="1" applyFont="1" applyBorder="1" applyAlignment="1">
      <alignment horizontal="center"/>
    </xf>
    <xf numFmtId="165" fontId="14" fillId="0" borderId="22" xfId="0" applyNumberFormat="1" applyFont="1" applyBorder="1" applyAlignment="1">
      <alignment horizontal="center"/>
    </xf>
    <xf numFmtId="165" fontId="14" fillId="0" borderId="20" xfId="0" applyNumberFormat="1" applyFont="1" applyBorder="1" applyAlignment="1">
      <alignment horizontal="center"/>
    </xf>
    <xf numFmtId="165" fontId="14" fillId="0" borderId="21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5" fontId="14" fillId="0" borderId="22" xfId="0" applyNumberFormat="1" applyFont="1" applyFill="1" applyBorder="1" applyAlignment="1">
      <alignment horizontal="center"/>
    </xf>
    <xf numFmtId="165" fontId="14" fillId="0" borderId="19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5" fontId="13" fillId="0" borderId="21" xfId="0" applyNumberFormat="1" applyFont="1" applyFill="1" applyBorder="1" applyAlignment="1">
      <alignment horizontal="center"/>
    </xf>
    <xf numFmtId="165" fontId="13" fillId="0" borderId="19" xfId="0" applyNumberFormat="1" applyFont="1" applyFill="1" applyBorder="1" applyAlignment="1">
      <alignment horizontal="center"/>
    </xf>
    <xf numFmtId="165" fontId="13" fillId="0" borderId="22" xfId="0" applyNumberFormat="1" applyFont="1" applyFill="1" applyBorder="1" applyAlignment="1">
      <alignment horizontal="center"/>
    </xf>
    <xf numFmtId="165" fontId="13" fillId="3" borderId="20" xfId="0" applyNumberFormat="1" applyFont="1" applyFill="1" applyBorder="1" applyAlignment="1">
      <alignment horizontal="center"/>
    </xf>
    <xf numFmtId="165" fontId="13" fillId="3" borderId="22" xfId="0" applyNumberFormat="1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5" fontId="14" fillId="3" borderId="22" xfId="0" applyNumberFormat="1" applyFont="1" applyFill="1" applyBorder="1" applyAlignment="1">
      <alignment horizontal="center"/>
    </xf>
    <xf numFmtId="165" fontId="12" fillId="0" borderId="21" xfId="1" applyNumberFormat="1" applyFont="1" applyFill="1" applyBorder="1" applyAlignment="1">
      <alignment horizontal="center"/>
    </xf>
    <xf numFmtId="165" fontId="12" fillId="0" borderId="19" xfId="1" applyNumberFormat="1" applyFont="1" applyFill="1" applyBorder="1" applyAlignment="1">
      <alignment horizontal="center"/>
    </xf>
    <xf numFmtId="165" fontId="14" fillId="0" borderId="21" xfId="0" applyNumberFormat="1" applyFont="1" applyFill="1" applyBorder="1"/>
    <xf numFmtId="165" fontId="14" fillId="0" borderId="18" xfId="0" applyNumberFormat="1" applyFont="1" applyFill="1" applyBorder="1"/>
    <xf numFmtId="165" fontId="13" fillId="0" borderId="20" xfId="0" applyNumberFormat="1" applyFont="1" applyFill="1" applyBorder="1" applyAlignment="1">
      <alignment horizontal="center"/>
    </xf>
    <xf numFmtId="165" fontId="14" fillId="0" borderId="28" xfId="0" applyNumberFormat="1" applyFont="1" applyFill="1" applyBorder="1" applyAlignment="1">
      <alignment horizontal="center"/>
    </xf>
    <xf numFmtId="165" fontId="14" fillId="0" borderId="26" xfId="0" applyNumberFormat="1" applyFont="1" applyFill="1" applyBorder="1" applyAlignment="1">
      <alignment horizontal="center"/>
    </xf>
    <xf numFmtId="165" fontId="14" fillId="0" borderId="0" xfId="0" applyNumberFormat="1" applyFont="1"/>
    <xf numFmtId="0" fontId="1" fillId="0" borderId="4" xfId="0" applyFont="1" applyFill="1" applyBorder="1" applyAlignment="1">
      <alignment horizontal="center" vertical="center" wrapText="1" shrinkToFit="1"/>
    </xf>
    <xf numFmtId="166" fontId="14" fillId="0" borderId="0" xfId="0" applyNumberFormat="1" applyFont="1"/>
    <xf numFmtId="167" fontId="14" fillId="0" borderId="0" xfId="0" applyNumberFormat="1" applyFont="1"/>
    <xf numFmtId="0" fontId="1" fillId="0" borderId="4" xfId="1" applyFont="1" applyBorder="1" applyAlignment="1">
      <alignment horizontal="center" vertical="center" wrapText="1"/>
    </xf>
    <xf numFmtId="165" fontId="19" fillId="0" borderId="21" xfId="1" applyNumberFormat="1" applyFont="1" applyFill="1" applyBorder="1" applyAlignment="1">
      <alignment horizontal="center"/>
    </xf>
    <xf numFmtId="165" fontId="19" fillId="0" borderId="19" xfId="1" applyNumberFormat="1" applyFont="1" applyFill="1" applyBorder="1" applyAlignment="1">
      <alignment horizontal="center"/>
    </xf>
    <xf numFmtId="165" fontId="20" fillId="0" borderId="22" xfId="0" applyNumberFormat="1" applyFont="1" applyFill="1" applyBorder="1" applyAlignment="1">
      <alignment horizontal="center"/>
    </xf>
    <xf numFmtId="165" fontId="20" fillId="3" borderId="20" xfId="0" applyNumberFormat="1" applyFont="1" applyFill="1" applyBorder="1" applyAlignment="1">
      <alignment horizontal="center"/>
    </xf>
    <xf numFmtId="165" fontId="20" fillId="3" borderId="22" xfId="0" applyNumberFormat="1" applyFont="1" applyFill="1" applyBorder="1" applyAlignment="1">
      <alignment horizontal="center"/>
    </xf>
    <xf numFmtId="0" fontId="15" fillId="0" borderId="0" xfId="1" applyFont="1" applyAlignment="1">
      <alignment horizontal="center"/>
    </xf>
    <xf numFmtId="0" fontId="11" fillId="0" borderId="0" xfId="1" applyFont="1" applyAlignment="1">
      <alignment horizontal="center" wrapText="1"/>
    </xf>
    <xf numFmtId="0" fontId="17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2" fillId="0" borderId="6" xfId="1" applyFont="1" applyBorder="1" applyAlignment="1">
      <alignment horizontal="left" vertical="center" wrapText="1"/>
    </xf>
    <xf numFmtId="0" fontId="12" fillId="0" borderId="6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2" fillId="0" borderId="5" xfId="1" applyFont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12" fillId="0" borderId="11" xfId="1" applyFont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32" xfId="1" applyFont="1" applyBorder="1" applyAlignment="1">
      <alignment horizontal="center" vertical="center" wrapText="1"/>
    </xf>
    <xf numFmtId="0" fontId="1" fillId="0" borderId="31" xfId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165" fontId="14" fillId="3" borderId="21" xfId="0" applyNumberFormat="1" applyFont="1" applyFill="1" applyBorder="1" applyAlignment="1">
      <alignment horizontal="center"/>
    </xf>
    <xf numFmtId="165" fontId="14" fillId="3" borderId="18" xfId="0" applyNumberFormat="1" applyFont="1" applyFill="1" applyBorder="1" applyAlignment="1">
      <alignment horizontal="center"/>
    </xf>
    <xf numFmtId="165" fontId="14" fillId="0" borderId="27" xfId="0" applyNumberFormat="1" applyFont="1" applyFill="1" applyBorder="1" applyAlignment="1">
      <alignment horizontal="center"/>
    </xf>
    <xf numFmtId="165" fontId="14" fillId="0" borderId="24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2_ООО Тепловая компания (печора)" xfId="1"/>
    <cellStyle name="Обычный 5" xfId="2"/>
    <cellStyle name="Обычный_PP_PitWater" xfId="3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1%20&#1075;&#1086;&#1076;/&#1052;&#1055;%20&#1063;&#1056;&#1050;&#1061;/&#1063;&#1056;&#1050;&#1061;%20&#1055;&#1054;&#1044;&#1042;&#1054;&#1047;%20&#1042;&#1054;&#1044;&#1067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сел"/>
      <sheetName val="Свод"/>
      <sheetName val="Айон"/>
      <sheetName val="Биллингс"/>
      <sheetName val="Рыткучи"/>
      <sheetName val="субс"/>
    </sheetNames>
    <sheetDataSet>
      <sheetData sheetId="0" refreshError="1"/>
      <sheetData sheetId="1" refreshError="1"/>
      <sheetData sheetId="2">
        <row r="98">
          <cell r="M98">
            <v>5435.6138304298001</v>
          </cell>
        </row>
        <row r="103">
          <cell r="M103">
            <v>11.280420202185125</v>
          </cell>
        </row>
      </sheetData>
      <sheetData sheetId="3">
        <row r="98">
          <cell r="M98">
            <v>13171.653406993062</v>
          </cell>
        </row>
        <row r="103">
          <cell r="M103">
            <v>0.71816511158942475</v>
          </cell>
        </row>
      </sheetData>
      <sheetData sheetId="4">
        <row r="98">
          <cell r="M98">
            <v>10337.311706502031</v>
          </cell>
        </row>
        <row r="103">
          <cell r="M103">
            <v>11.174725591005036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2"/>
  <sheetViews>
    <sheetView zoomScaleNormal="100" workbookViewId="0">
      <selection activeCell="A3" sqref="A3:B3"/>
    </sheetView>
  </sheetViews>
  <sheetFormatPr defaultColWidth="9.140625" defaultRowHeight="15.75" x14ac:dyDescent="0.25"/>
  <cols>
    <col min="1" max="1" width="51.28515625" style="7" customWidth="1"/>
    <col min="2" max="2" width="61.85546875" style="7" customWidth="1"/>
    <col min="3" max="3" width="7" style="7" customWidth="1"/>
    <col min="4" max="4" width="6.7109375" style="7" customWidth="1"/>
    <col min="5" max="16384" width="9.140625" style="7"/>
  </cols>
  <sheetData>
    <row r="1" spans="1:3" s="4" customFormat="1" ht="18.75" x14ac:dyDescent="0.3">
      <c r="A1" s="115" t="s">
        <v>50</v>
      </c>
      <c r="B1" s="115"/>
    </row>
    <row r="2" spans="1:3" s="4" customFormat="1" ht="18.75" x14ac:dyDescent="0.3">
      <c r="A2" s="116" t="s">
        <v>65</v>
      </c>
      <c r="B2" s="116"/>
    </row>
    <row r="3" spans="1:3" s="4" customFormat="1" ht="19.5" customHeight="1" x14ac:dyDescent="0.3">
      <c r="A3" s="117"/>
      <c r="B3" s="118"/>
    </row>
    <row r="4" spans="1:3" s="4" customFormat="1" ht="18.75" customHeight="1" x14ac:dyDescent="0.3">
      <c r="A4" s="119" t="s">
        <v>8</v>
      </c>
      <c r="B4" s="119"/>
    </row>
    <row r="5" spans="1:3" ht="27" customHeight="1" x14ac:dyDescent="0.25">
      <c r="A5" s="5" t="s">
        <v>9</v>
      </c>
      <c r="B5" s="6" t="s">
        <v>58</v>
      </c>
    </row>
    <row r="6" spans="1:3" ht="36" customHeight="1" x14ac:dyDescent="0.25">
      <c r="A6" s="5" t="s">
        <v>10</v>
      </c>
      <c r="B6" s="8" t="s">
        <v>59</v>
      </c>
    </row>
    <row r="7" spans="1:3" ht="38.25" customHeight="1" x14ac:dyDescent="0.25">
      <c r="A7" s="5" t="s">
        <v>11</v>
      </c>
      <c r="B7" s="8" t="s">
        <v>12</v>
      </c>
    </row>
    <row r="8" spans="1:3" ht="27.75" customHeight="1" x14ac:dyDescent="0.25">
      <c r="A8" s="5" t="s">
        <v>13</v>
      </c>
      <c r="B8" s="6" t="s">
        <v>14</v>
      </c>
    </row>
    <row r="9" spans="1:3" s="11" customFormat="1" ht="21.75" customHeight="1" x14ac:dyDescent="0.25">
      <c r="A9" s="9"/>
      <c r="B9" s="10"/>
    </row>
    <row r="10" spans="1:3" ht="16.5" customHeight="1" x14ac:dyDescent="0.25"/>
    <row r="15" spans="1:3" x14ac:dyDescent="0.25">
      <c r="C15" s="12"/>
    </row>
    <row r="17" spans="1:3" x14ac:dyDescent="0.25">
      <c r="C17" s="13"/>
    </row>
    <row r="20" spans="1:3" s="11" customFormat="1" x14ac:dyDescent="0.25">
      <c r="A20" s="7"/>
      <c r="B20" s="7"/>
      <c r="C20" s="7"/>
    </row>
    <row r="21" spans="1:3" ht="15" customHeight="1" x14ac:dyDescent="0.25"/>
    <row r="22" spans="1:3" ht="31.5" customHeight="1" x14ac:dyDescent="0.25"/>
  </sheetData>
  <mergeCells count="4">
    <mergeCell ref="A1:B1"/>
    <mergeCell ref="A2:B2"/>
    <mergeCell ref="A3:B3"/>
    <mergeCell ref="A4:B4"/>
  </mergeCells>
  <printOptions horizontalCentered="1"/>
  <pageMargins left="0.19685039370078741" right="0.19685039370078741" top="1.1811023622047245" bottom="0.19685039370078741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T46"/>
  <sheetViews>
    <sheetView view="pageBreakPreview" zoomScale="60" zoomScaleNormal="100" workbookViewId="0">
      <pane xSplit="2" ySplit="6" topLeftCell="C7" activePane="bottomRight" state="frozen"/>
      <selection activeCell="A20" sqref="A20"/>
      <selection pane="topRight" activeCell="A20" sqref="A20"/>
      <selection pane="bottomLeft" activeCell="A20" sqref="A20"/>
      <selection pane="bottomRight" activeCell="D35" sqref="D35"/>
    </sheetView>
  </sheetViews>
  <sheetFormatPr defaultRowHeight="15" x14ac:dyDescent="0.25"/>
  <cols>
    <col min="1" max="1" width="5.28515625" style="15" customWidth="1"/>
    <col min="2" max="2" width="41.140625" style="15" customWidth="1"/>
    <col min="3" max="3" width="11" style="15" customWidth="1"/>
    <col min="4" max="12" width="12.28515625" style="15" customWidth="1"/>
    <col min="13" max="18" width="12.28515625" style="15" hidden="1" customWidth="1"/>
    <col min="19" max="257" width="8.85546875" style="15"/>
    <col min="258" max="258" width="6.85546875" style="15" customWidth="1"/>
    <col min="259" max="259" width="41.140625" style="15" customWidth="1"/>
    <col min="260" max="260" width="14.28515625" style="15" customWidth="1"/>
    <col min="261" max="262" width="16.5703125" style="15" customWidth="1"/>
    <col min="263" max="513" width="8.85546875" style="15"/>
    <col min="514" max="514" width="6.85546875" style="15" customWidth="1"/>
    <col min="515" max="515" width="41.140625" style="15" customWidth="1"/>
    <col min="516" max="516" width="14.28515625" style="15" customWidth="1"/>
    <col min="517" max="518" width="16.5703125" style="15" customWidth="1"/>
    <col min="519" max="769" width="8.85546875" style="15"/>
    <col min="770" max="770" width="6.85546875" style="15" customWidth="1"/>
    <col min="771" max="771" width="41.140625" style="15" customWidth="1"/>
    <col min="772" max="772" width="14.28515625" style="15" customWidth="1"/>
    <col min="773" max="774" width="16.5703125" style="15" customWidth="1"/>
    <col min="775" max="1025" width="8.85546875" style="15"/>
    <col min="1026" max="1026" width="6.85546875" style="15" customWidth="1"/>
    <col min="1027" max="1027" width="41.140625" style="15" customWidth="1"/>
    <col min="1028" max="1028" width="14.28515625" style="15" customWidth="1"/>
    <col min="1029" max="1030" width="16.5703125" style="15" customWidth="1"/>
    <col min="1031" max="1281" width="8.85546875" style="15"/>
    <col min="1282" max="1282" width="6.85546875" style="15" customWidth="1"/>
    <col min="1283" max="1283" width="41.140625" style="15" customWidth="1"/>
    <col min="1284" max="1284" width="14.28515625" style="15" customWidth="1"/>
    <col min="1285" max="1286" width="16.5703125" style="15" customWidth="1"/>
    <col min="1287" max="1537" width="8.85546875" style="15"/>
    <col min="1538" max="1538" width="6.85546875" style="15" customWidth="1"/>
    <col min="1539" max="1539" width="41.140625" style="15" customWidth="1"/>
    <col min="1540" max="1540" width="14.28515625" style="15" customWidth="1"/>
    <col min="1541" max="1542" width="16.5703125" style="15" customWidth="1"/>
    <col min="1543" max="1793" width="8.85546875" style="15"/>
    <col min="1794" max="1794" width="6.85546875" style="15" customWidth="1"/>
    <col min="1795" max="1795" width="41.140625" style="15" customWidth="1"/>
    <col min="1796" max="1796" width="14.28515625" style="15" customWidth="1"/>
    <col min="1797" max="1798" width="16.5703125" style="15" customWidth="1"/>
    <col min="1799" max="2049" width="8.85546875" style="15"/>
    <col min="2050" max="2050" width="6.85546875" style="15" customWidth="1"/>
    <col min="2051" max="2051" width="41.140625" style="15" customWidth="1"/>
    <col min="2052" max="2052" width="14.28515625" style="15" customWidth="1"/>
    <col min="2053" max="2054" width="16.5703125" style="15" customWidth="1"/>
    <col min="2055" max="2305" width="8.85546875" style="15"/>
    <col min="2306" max="2306" width="6.85546875" style="15" customWidth="1"/>
    <col min="2307" max="2307" width="41.140625" style="15" customWidth="1"/>
    <col min="2308" max="2308" width="14.28515625" style="15" customWidth="1"/>
    <col min="2309" max="2310" width="16.5703125" style="15" customWidth="1"/>
    <col min="2311" max="2561" width="8.85546875" style="15"/>
    <col min="2562" max="2562" width="6.85546875" style="15" customWidth="1"/>
    <col min="2563" max="2563" width="41.140625" style="15" customWidth="1"/>
    <col min="2564" max="2564" width="14.28515625" style="15" customWidth="1"/>
    <col min="2565" max="2566" width="16.5703125" style="15" customWidth="1"/>
    <col min="2567" max="2817" width="8.85546875" style="15"/>
    <col min="2818" max="2818" width="6.85546875" style="15" customWidth="1"/>
    <col min="2819" max="2819" width="41.140625" style="15" customWidth="1"/>
    <col min="2820" max="2820" width="14.28515625" style="15" customWidth="1"/>
    <col min="2821" max="2822" width="16.5703125" style="15" customWidth="1"/>
    <col min="2823" max="3073" width="8.85546875" style="15"/>
    <col min="3074" max="3074" width="6.85546875" style="15" customWidth="1"/>
    <col min="3075" max="3075" width="41.140625" style="15" customWidth="1"/>
    <col min="3076" max="3076" width="14.28515625" style="15" customWidth="1"/>
    <col min="3077" max="3078" width="16.5703125" style="15" customWidth="1"/>
    <col min="3079" max="3329" width="8.85546875" style="15"/>
    <col min="3330" max="3330" width="6.85546875" style="15" customWidth="1"/>
    <col min="3331" max="3331" width="41.140625" style="15" customWidth="1"/>
    <col min="3332" max="3332" width="14.28515625" style="15" customWidth="1"/>
    <col min="3333" max="3334" width="16.5703125" style="15" customWidth="1"/>
    <col min="3335" max="3585" width="8.85546875" style="15"/>
    <col min="3586" max="3586" width="6.85546875" style="15" customWidth="1"/>
    <col min="3587" max="3587" width="41.140625" style="15" customWidth="1"/>
    <col min="3588" max="3588" width="14.28515625" style="15" customWidth="1"/>
    <col min="3589" max="3590" width="16.5703125" style="15" customWidth="1"/>
    <col min="3591" max="3841" width="8.85546875" style="15"/>
    <col min="3842" max="3842" width="6.85546875" style="15" customWidth="1"/>
    <col min="3843" max="3843" width="41.140625" style="15" customWidth="1"/>
    <col min="3844" max="3844" width="14.28515625" style="15" customWidth="1"/>
    <col min="3845" max="3846" width="16.5703125" style="15" customWidth="1"/>
    <col min="3847" max="4097" width="8.85546875" style="15"/>
    <col min="4098" max="4098" width="6.85546875" style="15" customWidth="1"/>
    <col min="4099" max="4099" width="41.140625" style="15" customWidth="1"/>
    <col min="4100" max="4100" width="14.28515625" style="15" customWidth="1"/>
    <col min="4101" max="4102" width="16.5703125" style="15" customWidth="1"/>
    <col min="4103" max="4353" width="8.85546875" style="15"/>
    <col min="4354" max="4354" width="6.85546875" style="15" customWidth="1"/>
    <col min="4355" max="4355" width="41.140625" style="15" customWidth="1"/>
    <col min="4356" max="4356" width="14.28515625" style="15" customWidth="1"/>
    <col min="4357" max="4358" width="16.5703125" style="15" customWidth="1"/>
    <col min="4359" max="4609" width="8.85546875" style="15"/>
    <col min="4610" max="4610" width="6.85546875" style="15" customWidth="1"/>
    <col min="4611" max="4611" width="41.140625" style="15" customWidth="1"/>
    <col min="4612" max="4612" width="14.28515625" style="15" customWidth="1"/>
    <col min="4613" max="4614" width="16.5703125" style="15" customWidth="1"/>
    <col min="4615" max="4865" width="8.85546875" style="15"/>
    <col min="4866" max="4866" width="6.85546875" style="15" customWidth="1"/>
    <col min="4867" max="4867" width="41.140625" style="15" customWidth="1"/>
    <col min="4868" max="4868" width="14.28515625" style="15" customWidth="1"/>
    <col min="4869" max="4870" width="16.5703125" style="15" customWidth="1"/>
    <col min="4871" max="5121" width="8.85546875" style="15"/>
    <col min="5122" max="5122" width="6.85546875" style="15" customWidth="1"/>
    <col min="5123" max="5123" width="41.140625" style="15" customWidth="1"/>
    <col min="5124" max="5124" width="14.28515625" style="15" customWidth="1"/>
    <col min="5125" max="5126" width="16.5703125" style="15" customWidth="1"/>
    <col min="5127" max="5377" width="8.85546875" style="15"/>
    <col min="5378" max="5378" width="6.85546875" style="15" customWidth="1"/>
    <col min="5379" max="5379" width="41.140625" style="15" customWidth="1"/>
    <col min="5380" max="5380" width="14.28515625" style="15" customWidth="1"/>
    <col min="5381" max="5382" width="16.5703125" style="15" customWidth="1"/>
    <col min="5383" max="5633" width="8.85546875" style="15"/>
    <col min="5634" max="5634" width="6.85546875" style="15" customWidth="1"/>
    <col min="5635" max="5635" width="41.140625" style="15" customWidth="1"/>
    <col min="5636" max="5636" width="14.28515625" style="15" customWidth="1"/>
    <col min="5637" max="5638" width="16.5703125" style="15" customWidth="1"/>
    <col min="5639" max="5889" width="8.85546875" style="15"/>
    <col min="5890" max="5890" width="6.85546875" style="15" customWidth="1"/>
    <col min="5891" max="5891" width="41.140625" style="15" customWidth="1"/>
    <col min="5892" max="5892" width="14.28515625" style="15" customWidth="1"/>
    <col min="5893" max="5894" width="16.5703125" style="15" customWidth="1"/>
    <col min="5895" max="6145" width="8.85546875" style="15"/>
    <col min="6146" max="6146" width="6.85546875" style="15" customWidth="1"/>
    <col min="6147" max="6147" width="41.140625" style="15" customWidth="1"/>
    <col min="6148" max="6148" width="14.28515625" style="15" customWidth="1"/>
    <col min="6149" max="6150" width="16.5703125" style="15" customWidth="1"/>
    <col min="6151" max="6401" width="8.85546875" style="15"/>
    <col min="6402" max="6402" width="6.85546875" style="15" customWidth="1"/>
    <col min="6403" max="6403" width="41.140625" style="15" customWidth="1"/>
    <col min="6404" max="6404" width="14.28515625" style="15" customWidth="1"/>
    <col min="6405" max="6406" width="16.5703125" style="15" customWidth="1"/>
    <col min="6407" max="6657" width="8.85546875" style="15"/>
    <col min="6658" max="6658" width="6.85546875" style="15" customWidth="1"/>
    <col min="6659" max="6659" width="41.140625" style="15" customWidth="1"/>
    <col min="6660" max="6660" width="14.28515625" style="15" customWidth="1"/>
    <col min="6661" max="6662" width="16.5703125" style="15" customWidth="1"/>
    <col min="6663" max="6913" width="8.85546875" style="15"/>
    <col min="6914" max="6914" width="6.85546875" style="15" customWidth="1"/>
    <col min="6915" max="6915" width="41.140625" style="15" customWidth="1"/>
    <col min="6916" max="6916" width="14.28515625" style="15" customWidth="1"/>
    <col min="6917" max="6918" width="16.5703125" style="15" customWidth="1"/>
    <col min="6919" max="7169" width="8.85546875" style="15"/>
    <col min="7170" max="7170" width="6.85546875" style="15" customWidth="1"/>
    <col min="7171" max="7171" width="41.140625" style="15" customWidth="1"/>
    <col min="7172" max="7172" width="14.28515625" style="15" customWidth="1"/>
    <col min="7173" max="7174" width="16.5703125" style="15" customWidth="1"/>
    <col min="7175" max="7425" width="8.85546875" style="15"/>
    <col min="7426" max="7426" width="6.85546875" style="15" customWidth="1"/>
    <col min="7427" max="7427" width="41.140625" style="15" customWidth="1"/>
    <col min="7428" max="7428" width="14.28515625" style="15" customWidth="1"/>
    <col min="7429" max="7430" width="16.5703125" style="15" customWidth="1"/>
    <col min="7431" max="7681" width="8.85546875" style="15"/>
    <col min="7682" max="7682" width="6.85546875" style="15" customWidth="1"/>
    <col min="7683" max="7683" width="41.140625" style="15" customWidth="1"/>
    <col min="7684" max="7684" width="14.28515625" style="15" customWidth="1"/>
    <col min="7685" max="7686" width="16.5703125" style="15" customWidth="1"/>
    <col min="7687" max="7937" width="8.85546875" style="15"/>
    <col min="7938" max="7938" width="6.85546875" style="15" customWidth="1"/>
    <col min="7939" max="7939" width="41.140625" style="15" customWidth="1"/>
    <col min="7940" max="7940" width="14.28515625" style="15" customWidth="1"/>
    <col min="7941" max="7942" width="16.5703125" style="15" customWidth="1"/>
    <col min="7943" max="8193" width="8.85546875" style="15"/>
    <col min="8194" max="8194" width="6.85546875" style="15" customWidth="1"/>
    <col min="8195" max="8195" width="41.140625" style="15" customWidth="1"/>
    <col min="8196" max="8196" width="14.28515625" style="15" customWidth="1"/>
    <col min="8197" max="8198" width="16.5703125" style="15" customWidth="1"/>
    <col min="8199" max="8449" width="8.85546875" style="15"/>
    <col min="8450" max="8450" width="6.85546875" style="15" customWidth="1"/>
    <col min="8451" max="8451" width="41.140625" style="15" customWidth="1"/>
    <col min="8452" max="8452" width="14.28515625" style="15" customWidth="1"/>
    <col min="8453" max="8454" width="16.5703125" style="15" customWidth="1"/>
    <col min="8455" max="8705" width="8.85546875" style="15"/>
    <col min="8706" max="8706" width="6.85546875" style="15" customWidth="1"/>
    <col min="8707" max="8707" width="41.140625" style="15" customWidth="1"/>
    <col min="8708" max="8708" width="14.28515625" style="15" customWidth="1"/>
    <col min="8709" max="8710" width="16.5703125" style="15" customWidth="1"/>
    <col min="8711" max="8961" width="8.85546875" style="15"/>
    <col min="8962" max="8962" width="6.85546875" style="15" customWidth="1"/>
    <col min="8963" max="8963" width="41.140625" style="15" customWidth="1"/>
    <col min="8964" max="8964" width="14.28515625" style="15" customWidth="1"/>
    <col min="8965" max="8966" width="16.5703125" style="15" customWidth="1"/>
    <col min="8967" max="9217" width="8.85546875" style="15"/>
    <col min="9218" max="9218" width="6.85546875" style="15" customWidth="1"/>
    <col min="9219" max="9219" width="41.140625" style="15" customWidth="1"/>
    <col min="9220" max="9220" width="14.28515625" style="15" customWidth="1"/>
    <col min="9221" max="9222" width="16.5703125" style="15" customWidth="1"/>
    <col min="9223" max="9473" width="8.85546875" style="15"/>
    <col min="9474" max="9474" width="6.85546875" style="15" customWidth="1"/>
    <col min="9475" max="9475" width="41.140625" style="15" customWidth="1"/>
    <col min="9476" max="9476" width="14.28515625" style="15" customWidth="1"/>
    <col min="9477" max="9478" width="16.5703125" style="15" customWidth="1"/>
    <col min="9479" max="9729" width="8.85546875" style="15"/>
    <col min="9730" max="9730" width="6.85546875" style="15" customWidth="1"/>
    <col min="9731" max="9731" width="41.140625" style="15" customWidth="1"/>
    <col min="9732" max="9732" width="14.28515625" style="15" customWidth="1"/>
    <col min="9733" max="9734" width="16.5703125" style="15" customWidth="1"/>
    <col min="9735" max="9985" width="8.85546875" style="15"/>
    <col min="9986" max="9986" width="6.85546875" style="15" customWidth="1"/>
    <col min="9987" max="9987" width="41.140625" style="15" customWidth="1"/>
    <col min="9988" max="9988" width="14.28515625" style="15" customWidth="1"/>
    <col min="9989" max="9990" width="16.5703125" style="15" customWidth="1"/>
    <col min="9991" max="10241" width="8.85546875" style="15"/>
    <col min="10242" max="10242" width="6.85546875" style="15" customWidth="1"/>
    <col min="10243" max="10243" width="41.140625" style="15" customWidth="1"/>
    <col min="10244" max="10244" width="14.28515625" style="15" customWidth="1"/>
    <col min="10245" max="10246" width="16.5703125" style="15" customWidth="1"/>
    <col min="10247" max="10497" width="8.85546875" style="15"/>
    <col min="10498" max="10498" width="6.85546875" style="15" customWidth="1"/>
    <col min="10499" max="10499" width="41.140625" style="15" customWidth="1"/>
    <col min="10500" max="10500" width="14.28515625" style="15" customWidth="1"/>
    <col min="10501" max="10502" width="16.5703125" style="15" customWidth="1"/>
    <col min="10503" max="10753" width="8.85546875" style="15"/>
    <col min="10754" max="10754" width="6.85546875" style="15" customWidth="1"/>
    <col min="10755" max="10755" width="41.140625" style="15" customWidth="1"/>
    <col min="10756" max="10756" width="14.28515625" style="15" customWidth="1"/>
    <col min="10757" max="10758" width="16.5703125" style="15" customWidth="1"/>
    <col min="10759" max="11009" width="8.85546875" style="15"/>
    <col min="11010" max="11010" width="6.85546875" style="15" customWidth="1"/>
    <col min="11011" max="11011" width="41.140625" style="15" customWidth="1"/>
    <col min="11012" max="11012" width="14.28515625" style="15" customWidth="1"/>
    <col min="11013" max="11014" width="16.5703125" style="15" customWidth="1"/>
    <col min="11015" max="11265" width="8.85546875" style="15"/>
    <col min="11266" max="11266" width="6.85546875" style="15" customWidth="1"/>
    <col min="11267" max="11267" width="41.140625" style="15" customWidth="1"/>
    <col min="11268" max="11268" width="14.28515625" style="15" customWidth="1"/>
    <col min="11269" max="11270" width="16.5703125" style="15" customWidth="1"/>
    <col min="11271" max="11521" width="8.85546875" style="15"/>
    <col min="11522" max="11522" width="6.85546875" style="15" customWidth="1"/>
    <col min="11523" max="11523" width="41.140625" style="15" customWidth="1"/>
    <col min="11524" max="11524" width="14.28515625" style="15" customWidth="1"/>
    <col min="11525" max="11526" width="16.5703125" style="15" customWidth="1"/>
    <col min="11527" max="11777" width="8.85546875" style="15"/>
    <col min="11778" max="11778" width="6.85546875" style="15" customWidth="1"/>
    <col min="11779" max="11779" width="41.140625" style="15" customWidth="1"/>
    <col min="11780" max="11780" width="14.28515625" style="15" customWidth="1"/>
    <col min="11781" max="11782" width="16.5703125" style="15" customWidth="1"/>
    <col min="11783" max="12033" width="8.85546875" style="15"/>
    <col min="12034" max="12034" width="6.85546875" style="15" customWidth="1"/>
    <col min="12035" max="12035" width="41.140625" style="15" customWidth="1"/>
    <col min="12036" max="12036" width="14.28515625" style="15" customWidth="1"/>
    <col min="12037" max="12038" width="16.5703125" style="15" customWidth="1"/>
    <col min="12039" max="12289" width="8.85546875" style="15"/>
    <col min="12290" max="12290" width="6.85546875" style="15" customWidth="1"/>
    <col min="12291" max="12291" width="41.140625" style="15" customWidth="1"/>
    <col min="12292" max="12292" width="14.28515625" style="15" customWidth="1"/>
    <col min="12293" max="12294" width="16.5703125" style="15" customWidth="1"/>
    <col min="12295" max="12545" width="8.85546875" style="15"/>
    <col min="12546" max="12546" width="6.85546875" style="15" customWidth="1"/>
    <col min="12547" max="12547" width="41.140625" style="15" customWidth="1"/>
    <col min="12548" max="12548" width="14.28515625" style="15" customWidth="1"/>
    <col min="12549" max="12550" width="16.5703125" style="15" customWidth="1"/>
    <col min="12551" max="12801" width="8.85546875" style="15"/>
    <col min="12802" max="12802" width="6.85546875" style="15" customWidth="1"/>
    <col min="12803" max="12803" width="41.140625" style="15" customWidth="1"/>
    <col min="12804" max="12804" width="14.28515625" style="15" customWidth="1"/>
    <col min="12805" max="12806" width="16.5703125" style="15" customWidth="1"/>
    <col min="12807" max="13057" width="8.85546875" style="15"/>
    <col min="13058" max="13058" width="6.85546875" style="15" customWidth="1"/>
    <col min="13059" max="13059" width="41.140625" style="15" customWidth="1"/>
    <col min="13060" max="13060" width="14.28515625" style="15" customWidth="1"/>
    <col min="13061" max="13062" width="16.5703125" style="15" customWidth="1"/>
    <col min="13063" max="13313" width="8.85546875" style="15"/>
    <col min="13314" max="13314" width="6.85546875" style="15" customWidth="1"/>
    <col min="13315" max="13315" width="41.140625" style="15" customWidth="1"/>
    <col min="13316" max="13316" width="14.28515625" style="15" customWidth="1"/>
    <col min="13317" max="13318" width="16.5703125" style="15" customWidth="1"/>
    <col min="13319" max="13569" width="8.85546875" style="15"/>
    <col min="13570" max="13570" width="6.85546875" style="15" customWidth="1"/>
    <col min="13571" max="13571" width="41.140625" style="15" customWidth="1"/>
    <col min="13572" max="13572" width="14.28515625" style="15" customWidth="1"/>
    <col min="13573" max="13574" width="16.5703125" style="15" customWidth="1"/>
    <col min="13575" max="13825" width="8.85546875" style="15"/>
    <col min="13826" max="13826" width="6.85546875" style="15" customWidth="1"/>
    <col min="13827" max="13827" width="41.140625" style="15" customWidth="1"/>
    <col min="13828" max="13828" width="14.28515625" style="15" customWidth="1"/>
    <col min="13829" max="13830" width="16.5703125" style="15" customWidth="1"/>
    <col min="13831" max="14081" width="8.85546875" style="15"/>
    <col min="14082" max="14082" width="6.85546875" style="15" customWidth="1"/>
    <col min="14083" max="14083" width="41.140625" style="15" customWidth="1"/>
    <col min="14084" max="14084" width="14.28515625" style="15" customWidth="1"/>
    <col min="14085" max="14086" width="16.5703125" style="15" customWidth="1"/>
    <col min="14087" max="14337" width="8.85546875" style="15"/>
    <col min="14338" max="14338" width="6.85546875" style="15" customWidth="1"/>
    <col min="14339" max="14339" width="41.140625" style="15" customWidth="1"/>
    <col min="14340" max="14340" width="14.28515625" style="15" customWidth="1"/>
    <col min="14341" max="14342" width="16.5703125" style="15" customWidth="1"/>
    <col min="14343" max="14593" width="8.85546875" style="15"/>
    <col min="14594" max="14594" width="6.85546875" style="15" customWidth="1"/>
    <col min="14595" max="14595" width="41.140625" style="15" customWidth="1"/>
    <col min="14596" max="14596" width="14.28515625" style="15" customWidth="1"/>
    <col min="14597" max="14598" width="16.5703125" style="15" customWidth="1"/>
    <col min="14599" max="14849" width="8.85546875" style="15"/>
    <col min="14850" max="14850" width="6.85546875" style="15" customWidth="1"/>
    <col min="14851" max="14851" width="41.140625" style="15" customWidth="1"/>
    <col min="14852" max="14852" width="14.28515625" style="15" customWidth="1"/>
    <col min="14853" max="14854" width="16.5703125" style="15" customWidth="1"/>
    <col min="14855" max="15105" width="8.85546875" style="15"/>
    <col min="15106" max="15106" width="6.85546875" style="15" customWidth="1"/>
    <col min="15107" max="15107" width="41.140625" style="15" customWidth="1"/>
    <col min="15108" max="15108" width="14.28515625" style="15" customWidth="1"/>
    <col min="15109" max="15110" width="16.5703125" style="15" customWidth="1"/>
    <col min="15111" max="15361" width="8.85546875" style="15"/>
    <col min="15362" max="15362" width="6.85546875" style="15" customWidth="1"/>
    <col min="15363" max="15363" width="41.140625" style="15" customWidth="1"/>
    <col min="15364" max="15364" width="14.28515625" style="15" customWidth="1"/>
    <col min="15365" max="15366" width="16.5703125" style="15" customWidth="1"/>
    <col min="15367" max="15617" width="8.85546875" style="15"/>
    <col min="15618" max="15618" width="6.85546875" style="15" customWidth="1"/>
    <col min="15619" max="15619" width="41.140625" style="15" customWidth="1"/>
    <col min="15620" max="15620" width="14.28515625" style="15" customWidth="1"/>
    <col min="15621" max="15622" width="16.5703125" style="15" customWidth="1"/>
    <col min="15623" max="15873" width="8.85546875" style="15"/>
    <col min="15874" max="15874" width="6.85546875" style="15" customWidth="1"/>
    <col min="15875" max="15875" width="41.140625" style="15" customWidth="1"/>
    <col min="15876" max="15876" width="14.28515625" style="15" customWidth="1"/>
    <col min="15877" max="15878" width="16.5703125" style="15" customWidth="1"/>
    <col min="15879" max="16129" width="8.85546875" style="15"/>
    <col min="16130" max="16130" width="6.85546875" style="15" customWidth="1"/>
    <col min="16131" max="16131" width="41.140625" style="15" customWidth="1"/>
    <col min="16132" max="16132" width="14.28515625" style="15" customWidth="1"/>
    <col min="16133" max="16134" width="16.5703125" style="15" customWidth="1"/>
    <col min="16135" max="16384" width="8.85546875" style="15"/>
  </cols>
  <sheetData>
    <row r="1" spans="1:19" ht="18.75" customHeight="1" x14ac:dyDescent="0.25">
      <c r="A1" s="120" t="s">
        <v>16</v>
      </c>
      <c r="B1" s="120"/>
      <c r="C1" s="120"/>
      <c r="D1" s="14"/>
      <c r="E1" s="14"/>
      <c r="F1" s="14"/>
    </row>
    <row r="2" spans="1:19" ht="18" customHeight="1" x14ac:dyDescent="0.25">
      <c r="A2" s="121" t="s">
        <v>17</v>
      </c>
      <c r="B2" s="121" t="s">
        <v>15</v>
      </c>
      <c r="C2" s="121" t="s">
        <v>6</v>
      </c>
      <c r="D2" s="124" t="s">
        <v>15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6"/>
      <c r="S2" s="75"/>
    </row>
    <row r="3" spans="1:19" x14ac:dyDescent="0.25">
      <c r="A3" s="122"/>
      <c r="B3" s="122"/>
      <c r="C3" s="122"/>
      <c r="D3" s="130" t="s">
        <v>55</v>
      </c>
      <c r="E3" s="131"/>
      <c r="F3" s="132"/>
      <c r="G3" s="130" t="s">
        <v>56</v>
      </c>
      <c r="H3" s="131"/>
      <c r="I3" s="132"/>
      <c r="J3" s="131" t="s">
        <v>57</v>
      </c>
      <c r="K3" s="131"/>
      <c r="L3" s="131"/>
      <c r="M3" s="76"/>
      <c r="N3" s="76"/>
      <c r="O3" s="76"/>
      <c r="P3" s="76"/>
      <c r="Q3" s="76"/>
      <c r="R3" s="77"/>
      <c r="S3" s="75"/>
    </row>
    <row r="4" spans="1:19" x14ac:dyDescent="0.25">
      <c r="A4" s="122"/>
      <c r="B4" s="122"/>
      <c r="C4" s="122"/>
      <c r="D4" s="130" t="s">
        <v>64</v>
      </c>
      <c r="E4" s="131"/>
      <c r="F4" s="131"/>
      <c r="G4" s="131"/>
      <c r="H4" s="131"/>
      <c r="I4" s="131"/>
      <c r="J4" s="131"/>
      <c r="K4" s="131"/>
      <c r="L4" s="131"/>
      <c r="M4" s="76"/>
      <c r="N4" s="76"/>
      <c r="O4" s="76"/>
      <c r="P4" s="76"/>
      <c r="Q4" s="76"/>
      <c r="R4" s="77"/>
      <c r="S4" s="75"/>
    </row>
    <row r="5" spans="1:19" x14ac:dyDescent="0.25">
      <c r="A5" s="122"/>
      <c r="B5" s="122"/>
      <c r="C5" s="122"/>
      <c r="D5" s="127" t="s">
        <v>66</v>
      </c>
      <c r="E5" s="128"/>
      <c r="F5" s="129"/>
      <c r="G5" s="127" t="s">
        <v>66</v>
      </c>
      <c r="H5" s="128"/>
      <c r="I5" s="129"/>
      <c r="J5" s="127" t="s">
        <v>66</v>
      </c>
      <c r="K5" s="128"/>
      <c r="L5" s="129"/>
      <c r="M5" s="127" t="s">
        <v>51</v>
      </c>
      <c r="N5" s="128"/>
      <c r="O5" s="129"/>
      <c r="P5" s="128" t="s">
        <v>52</v>
      </c>
      <c r="Q5" s="128"/>
      <c r="R5" s="129"/>
      <c r="S5" s="75"/>
    </row>
    <row r="6" spans="1:19" ht="21.75" customHeight="1" x14ac:dyDescent="0.25">
      <c r="A6" s="123"/>
      <c r="B6" s="123"/>
      <c r="C6" s="123"/>
      <c r="D6" s="67" t="s">
        <v>19</v>
      </c>
      <c r="E6" s="67" t="s">
        <v>20</v>
      </c>
      <c r="F6" s="67" t="s">
        <v>18</v>
      </c>
      <c r="G6" s="67" t="s">
        <v>19</v>
      </c>
      <c r="H6" s="67" t="s">
        <v>20</v>
      </c>
      <c r="I6" s="67" t="s">
        <v>18</v>
      </c>
      <c r="J6" s="67" t="s">
        <v>19</v>
      </c>
      <c r="K6" s="67" t="s">
        <v>20</v>
      </c>
      <c r="L6" s="67" t="s">
        <v>18</v>
      </c>
      <c r="M6" s="67" t="s">
        <v>19</v>
      </c>
      <c r="N6" s="67" t="s">
        <v>20</v>
      </c>
      <c r="O6" s="67" t="s">
        <v>18</v>
      </c>
      <c r="P6" s="67" t="s">
        <v>19</v>
      </c>
      <c r="Q6" s="67" t="s">
        <v>20</v>
      </c>
      <c r="R6" s="67" t="s">
        <v>18</v>
      </c>
    </row>
    <row r="7" spans="1:19" x14ac:dyDescent="0.25">
      <c r="A7" s="16">
        <v>1</v>
      </c>
      <c r="B7" s="16">
        <f>A7+1</f>
        <v>2</v>
      </c>
      <c r="C7" s="16">
        <f t="shared" ref="C7:M7" si="0">B7+1</f>
        <v>3</v>
      </c>
      <c r="D7" s="16">
        <f t="shared" si="0"/>
        <v>4</v>
      </c>
      <c r="E7" s="16">
        <f t="shared" si="0"/>
        <v>5</v>
      </c>
      <c r="F7" s="16">
        <f t="shared" si="0"/>
        <v>6</v>
      </c>
      <c r="G7" s="16">
        <f t="shared" si="0"/>
        <v>7</v>
      </c>
      <c r="H7" s="16">
        <f t="shared" si="0"/>
        <v>8</v>
      </c>
      <c r="I7" s="16">
        <f t="shared" si="0"/>
        <v>9</v>
      </c>
      <c r="J7" s="16">
        <f t="shared" si="0"/>
        <v>10</v>
      </c>
      <c r="K7" s="16">
        <f t="shared" si="0"/>
        <v>11</v>
      </c>
      <c r="L7" s="16">
        <f t="shared" si="0"/>
        <v>12</v>
      </c>
      <c r="M7" s="16">
        <f t="shared" si="0"/>
        <v>13</v>
      </c>
      <c r="N7" s="16">
        <f t="shared" ref="N7" si="1">M7+1</f>
        <v>14</v>
      </c>
      <c r="O7" s="16">
        <f t="shared" ref="O7:P7" si="2">N7+1</f>
        <v>15</v>
      </c>
      <c r="P7" s="16">
        <f t="shared" si="2"/>
        <v>16</v>
      </c>
      <c r="Q7" s="16">
        <f t="shared" ref="Q7" si="3">P7+1</f>
        <v>17</v>
      </c>
      <c r="R7" s="16">
        <f t="shared" ref="R7" si="4">Q7+1</f>
        <v>18</v>
      </c>
    </row>
    <row r="8" spans="1:19" x14ac:dyDescent="0.25">
      <c r="A8" s="17" t="s">
        <v>1</v>
      </c>
      <c r="B8" s="18" t="s">
        <v>21</v>
      </c>
      <c r="C8" s="17" t="s">
        <v>4</v>
      </c>
      <c r="D8" s="78">
        <f t="shared" ref="D8:E8" si="5">D9+D12</f>
        <v>4876.1130000000003</v>
      </c>
      <c r="E8" s="79">
        <f t="shared" si="5"/>
        <v>4829.6559999999999</v>
      </c>
      <c r="F8" s="80">
        <f>D8+E8</f>
        <v>9705.7690000000002</v>
      </c>
      <c r="G8" s="78">
        <f t="shared" ref="G8:H8" si="6">G9+G12</f>
        <v>3547.1089999999999</v>
      </c>
      <c r="H8" s="79">
        <f t="shared" si="6"/>
        <v>3546.1750000000002</v>
      </c>
      <c r="I8" s="81">
        <f>G8+H8</f>
        <v>7093.2839999999997</v>
      </c>
      <c r="J8" s="78">
        <f t="shared" ref="J8:K8" si="7">J9+J12</f>
        <v>11011.734</v>
      </c>
      <c r="K8" s="79">
        <f t="shared" si="7"/>
        <v>11794.424999999999</v>
      </c>
      <c r="L8" s="80">
        <f>J8+K8</f>
        <v>22806.159</v>
      </c>
      <c r="M8" s="19">
        <f t="shared" ref="M8:N8" si="8">M9+M12</f>
        <v>0</v>
      </c>
      <c r="N8" s="19">
        <f t="shared" si="8"/>
        <v>0</v>
      </c>
      <c r="O8" s="20">
        <f>M8+N8</f>
        <v>0</v>
      </c>
      <c r="P8" s="21">
        <f t="shared" ref="P8:Q8" si="9">P9+P12</f>
        <v>0</v>
      </c>
      <c r="Q8" s="22">
        <f t="shared" si="9"/>
        <v>0</v>
      </c>
      <c r="R8" s="23">
        <f>P8+Q8</f>
        <v>0</v>
      </c>
    </row>
    <row r="9" spans="1:19" x14ac:dyDescent="0.25">
      <c r="A9" s="24" t="s">
        <v>22</v>
      </c>
      <c r="B9" s="25" t="s">
        <v>23</v>
      </c>
      <c r="C9" s="26" t="s">
        <v>4</v>
      </c>
      <c r="D9" s="82">
        <f t="shared" ref="D9:E9" si="10">D10+D11</f>
        <v>4876.1130000000003</v>
      </c>
      <c r="E9" s="83">
        <f t="shared" si="10"/>
        <v>4829.6559999999999</v>
      </c>
      <c r="F9" s="84">
        <f>D9+E9</f>
        <v>9705.7690000000002</v>
      </c>
      <c r="G9" s="82">
        <f t="shared" ref="G9:H9" si="11">G10+G11</f>
        <v>3547.1089999999999</v>
      </c>
      <c r="H9" s="83">
        <f t="shared" si="11"/>
        <v>3546.1750000000002</v>
      </c>
      <c r="I9" s="85">
        <f>G9+H9</f>
        <v>7093.2839999999997</v>
      </c>
      <c r="J9" s="82">
        <f t="shared" ref="J9:K9" si="12">J10+J11</f>
        <v>11011.734</v>
      </c>
      <c r="K9" s="83">
        <f t="shared" si="12"/>
        <v>11794.424999999999</v>
      </c>
      <c r="L9" s="84">
        <f>J9+K9</f>
        <v>22806.159</v>
      </c>
      <c r="M9" s="27">
        <f t="shared" ref="M9:N9" si="13">M10+M11</f>
        <v>0</v>
      </c>
      <c r="N9" s="27">
        <f t="shared" si="13"/>
        <v>0</v>
      </c>
      <c r="O9" s="28">
        <f>M9+N9</f>
        <v>0</v>
      </c>
      <c r="P9" s="29">
        <f t="shared" ref="P9:Q9" si="14">P10+P11</f>
        <v>0</v>
      </c>
      <c r="Q9" s="27">
        <f t="shared" si="14"/>
        <v>0</v>
      </c>
      <c r="R9" s="30">
        <f>P9+Q9</f>
        <v>0</v>
      </c>
    </row>
    <row r="10" spans="1:19" x14ac:dyDescent="0.25">
      <c r="A10" s="31"/>
      <c r="B10" s="32" t="s">
        <v>24</v>
      </c>
      <c r="C10" s="33" t="s">
        <v>4</v>
      </c>
      <c r="D10" s="86">
        <v>4876.1130000000003</v>
      </c>
      <c r="E10" s="87">
        <v>4829.6559999999999</v>
      </c>
      <c r="F10" s="88">
        <f t="shared" ref="F10:F32" si="15">D10+E10</f>
        <v>9705.7690000000002</v>
      </c>
      <c r="G10" s="86">
        <v>3547.1089999999999</v>
      </c>
      <c r="H10" s="87">
        <v>3546.1750000000002</v>
      </c>
      <c r="I10" s="90">
        <f t="shared" ref="I10:I32" si="16">G10+H10</f>
        <v>7093.2839999999997</v>
      </c>
      <c r="J10" s="86">
        <v>11011.734</v>
      </c>
      <c r="K10" s="87">
        <v>11794.424999999999</v>
      </c>
      <c r="L10" s="88">
        <f t="shared" ref="L10:L32" si="17">J10+K10</f>
        <v>22806.159</v>
      </c>
      <c r="M10" s="35"/>
      <c r="N10" s="36"/>
      <c r="O10" s="37">
        <f t="shared" ref="O10:O32" si="18">M10+N10</f>
        <v>0</v>
      </c>
      <c r="P10" s="38"/>
      <c r="Q10" s="36"/>
      <c r="R10" s="39">
        <f t="shared" ref="R10:R32" si="19">P10+Q10</f>
        <v>0</v>
      </c>
    </row>
    <row r="11" spans="1:19" x14ac:dyDescent="0.25">
      <c r="A11" s="31"/>
      <c r="B11" s="32" t="s">
        <v>25</v>
      </c>
      <c r="C11" s="33" t="s">
        <v>4</v>
      </c>
      <c r="D11" s="86"/>
      <c r="E11" s="87"/>
      <c r="F11" s="88"/>
      <c r="G11" s="86"/>
      <c r="H11" s="87"/>
      <c r="I11" s="90"/>
      <c r="J11" s="86"/>
      <c r="K11" s="87"/>
      <c r="L11" s="88"/>
      <c r="M11" s="35"/>
      <c r="N11" s="36"/>
      <c r="O11" s="37">
        <f t="shared" si="18"/>
        <v>0</v>
      </c>
      <c r="P11" s="38"/>
      <c r="Q11" s="36"/>
      <c r="R11" s="39">
        <f t="shared" si="19"/>
        <v>0</v>
      </c>
    </row>
    <row r="12" spans="1:19" x14ac:dyDescent="0.25">
      <c r="A12" s="24" t="s">
        <v>26</v>
      </c>
      <c r="B12" s="25" t="s">
        <v>27</v>
      </c>
      <c r="C12" s="26" t="s">
        <v>4</v>
      </c>
      <c r="D12" s="86"/>
      <c r="E12" s="87"/>
      <c r="F12" s="88"/>
      <c r="G12" s="86"/>
      <c r="H12" s="87"/>
      <c r="I12" s="90"/>
      <c r="J12" s="86"/>
      <c r="K12" s="87"/>
      <c r="L12" s="88"/>
      <c r="M12" s="35"/>
      <c r="N12" s="36"/>
      <c r="O12" s="37">
        <f t="shared" si="18"/>
        <v>0</v>
      </c>
      <c r="P12" s="38"/>
      <c r="Q12" s="36"/>
      <c r="R12" s="39">
        <f t="shared" si="19"/>
        <v>0</v>
      </c>
    </row>
    <row r="13" spans="1:19" x14ac:dyDescent="0.25">
      <c r="A13" s="24" t="s">
        <v>2</v>
      </c>
      <c r="B13" s="25" t="s">
        <v>28</v>
      </c>
      <c r="C13" s="26" t="s">
        <v>4</v>
      </c>
      <c r="D13" s="86"/>
      <c r="E13" s="87"/>
      <c r="F13" s="88"/>
      <c r="G13" s="86"/>
      <c r="H13" s="87"/>
      <c r="I13" s="90"/>
      <c r="J13" s="86"/>
      <c r="K13" s="87"/>
      <c r="L13" s="88"/>
      <c r="M13" s="35"/>
      <c r="N13" s="36"/>
      <c r="O13" s="37">
        <f t="shared" si="18"/>
        <v>0</v>
      </c>
      <c r="P13" s="38"/>
      <c r="Q13" s="36"/>
      <c r="R13" s="39">
        <f t="shared" si="19"/>
        <v>0</v>
      </c>
    </row>
    <row r="14" spans="1:19" ht="29.25" x14ac:dyDescent="0.25">
      <c r="A14" s="40" t="s">
        <v>0</v>
      </c>
      <c r="B14" s="41" t="s">
        <v>29</v>
      </c>
      <c r="C14" s="42" t="s">
        <v>4</v>
      </c>
      <c r="D14" s="91">
        <f t="shared" ref="D14:E14" si="20">D15+D16+D17</f>
        <v>4751.2760000000007</v>
      </c>
      <c r="E14" s="92">
        <f t="shared" si="20"/>
        <v>4556.0119999999997</v>
      </c>
      <c r="F14" s="93">
        <f t="shared" si="15"/>
        <v>9307.2880000000005</v>
      </c>
      <c r="G14" s="91">
        <f t="shared" ref="G14:H14" si="21">G15+G16+G17</f>
        <v>3410.7799999999997</v>
      </c>
      <c r="H14" s="92">
        <f t="shared" si="21"/>
        <v>3278.098</v>
      </c>
      <c r="I14" s="94">
        <f t="shared" si="16"/>
        <v>6688.8779999999997</v>
      </c>
      <c r="J14" s="91">
        <f>J15+J16+J17</f>
        <v>10677.596000000001</v>
      </c>
      <c r="K14" s="92">
        <f t="shared" ref="K14" si="22">K15+K16+K17</f>
        <v>11203.418</v>
      </c>
      <c r="L14" s="95">
        <f t="shared" si="17"/>
        <v>21881.014000000003</v>
      </c>
      <c r="M14" s="43">
        <f t="shared" ref="M14:N14" si="23">M15+M16+M17</f>
        <v>0</v>
      </c>
      <c r="N14" s="43">
        <f t="shared" si="23"/>
        <v>0</v>
      </c>
      <c r="O14" s="60">
        <f t="shared" si="18"/>
        <v>0</v>
      </c>
      <c r="P14" s="45">
        <f t="shared" ref="P14:Q14" si="24">P15+P16+P17</f>
        <v>0</v>
      </c>
      <c r="Q14" s="43">
        <f t="shared" si="24"/>
        <v>0</v>
      </c>
      <c r="R14" s="44">
        <f t="shared" si="19"/>
        <v>0</v>
      </c>
    </row>
    <row r="15" spans="1:19" x14ac:dyDescent="0.25">
      <c r="A15" s="24" t="s">
        <v>30</v>
      </c>
      <c r="B15" s="46" t="s">
        <v>31</v>
      </c>
      <c r="C15" s="26" t="s">
        <v>4</v>
      </c>
      <c r="D15" s="86">
        <v>1224.3710000000001</v>
      </c>
      <c r="E15" s="87">
        <v>1250.54</v>
      </c>
      <c r="F15" s="97">
        <f t="shared" si="15"/>
        <v>2474.9110000000001</v>
      </c>
      <c r="G15" s="145">
        <v>1871.7159999999999</v>
      </c>
      <c r="H15" s="146">
        <v>1975.075</v>
      </c>
      <c r="I15" s="96">
        <f t="shared" si="16"/>
        <v>3846.7910000000002</v>
      </c>
      <c r="J15" s="145">
        <v>6170.2719999999999</v>
      </c>
      <c r="K15" s="146">
        <v>6023.7039999999997</v>
      </c>
      <c r="L15" s="97">
        <f t="shared" si="17"/>
        <v>12193.975999999999</v>
      </c>
      <c r="M15" s="35"/>
      <c r="N15" s="36"/>
      <c r="O15" s="37">
        <f t="shared" si="18"/>
        <v>0</v>
      </c>
      <c r="P15" s="38"/>
      <c r="Q15" s="36"/>
      <c r="R15" s="39">
        <f t="shared" si="19"/>
        <v>0</v>
      </c>
    </row>
    <row r="16" spans="1:19" x14ac:dyDescent="0.25">
      <c r="A16" s="24" t="s">
        <v>32</v>
      </c>
      <c r="B16" s="46" t="s">
        <v>33</v>
      </c>
      <c r="C16" s="26" t="s">
        <v>4</v>
      </c>
      <c r="D16" s="86">
        <v>3425.3470000000002</v>
      </c>
      <c r="E16" s="87">
        <v>3196.973</v>
      </c>
      <c r="F16" s="97">
        <f t="shared" si="15"/>
        <v>6622.32</v>
      </c>
      <c r="G16" s="145">
        <v>1520.433</v>
      </c>
      <c r="H16" s="146">
        <v>1255.0989999999999</v>
      </c>
      <c r="I16" s="96">
        <f t="shared" si="16"/>
        <v>2775.5320000000002</v>
      </c>
      <c r="J16" s="145">
        <v>4122.357</v>
      </c>
      <c r="K16" s="146">
        <v>4907.6710000000003</v>
      </c>
      <c r="L16" s="97">
        <f t="shared" si="17"/>
        <v>9030.0280000000002</v>
      </c>
      <c r="M16" s="35"/>
      <c r="N16" s="36"/>
      <c r="O16" s="37">
        <f t="shared" si="18"/>
        <v>0</v>
      </c>
      <c r="P16" s="38"/>
      <c r="Q16" s="36"/>
      <c r="R16" s="39">
        <f t="shared" si="19"/>
        <v>0</v>
      </c>
    </row>
    <row r="17" spans="1:20" x14ac:dyDescent="0.25">
      <c r="A17" s="24" t="s">
        <v>34</v>
      </c>
      <c r="B17" s="46" t="s">
        <v>35</v>
      </c>
      <c r="C17" s="26" t="s">
        <v>4</v>
      </c>
      <c r="D17" s="86">
        <v>101.55800000000001</v>
      </c>
      <c r="E17" s="87">
        <v>108.499</v>
      </c>
      <c r="F17" s="97">
        <f t="shared" si="15"/>
        <v>210.05700000000002</v>
      </c>
      <c r="G17" s="145">
        <v>18.631</v>
      </c>
      <c r="H17" s="146">
        <v>47.923999999999999</v>
      </c>
      <c r="I17" s="96">
        <f t="shared" si="16"/>
        <v>66.555000000000007</v>
      </c>
      <c r="J17" s="145">
        <v>384.96699999999998</v>
      </c>
      <c r="K17" s="146">
        <v>272.04300000000001</v>
      </c>
      <c r="L17" s="97">
        <f t="shared" si="17"/>
        <v>657.01</v>
      </c>
      <c r="M17" s="35"/>
      <c r="N17" s="36"/>
      <c r="O17" s="37">
        <f t="shared" si="18"/>
        <v>0</v>
      </c>
      <c r="P17" s="38"/>
      <c r="Q17" s="36"/>
      <c r="R17" s="39">
        <f t="shared" si="19"/>
        <v>0</v>
      </c>
    </row>
    <row r="18" spans="1:20" x14ac:dyDescent="0.25">
      <c r="A18" s="47" t="s">
        <v>3</v>
      </c>
      <c r="B18" s="48" t="s">
        <v>36</v>
      </c>
      <c r="C18" s="26" t="s">
        <v>4</v>
      </c>
      <c r="D18" s="98">
        <f>D8-D14</f>
        <v>124.83699999999953</v>
      </c>
      <c r="E18" s="99">
        <f t="shared" ref="E18" si="25">E8-E14</f>
        <v>273.64400000000023</v>
      </c>
      <c r="F18" s="93">
        <f t="shared" si="15"/>
        <v>398.48099999999977</v>
      </c>
      <c r="G18" s="98">
        <f>G8-G14</f>
        <v>136.32900000000018</v>
      </c>
      <c r="H18" s="99">
        <f t="shared" ref="H18" si="26">H8-H14</f>
        <v>268.07700000000023</v>
      </c>
      <c r="I18" s="94">
        <f t="shared" si="16"/>
        <v>404.4060000000004</v>
      </c>
      <c r="J18" s="98">
        <f>J8-J14</f>
        <v>334.13799999999901</v>
      </c>
      <c r="K18" s="99">
        <f t="shared" ref="K18" si="27">K8-K14</f>
        <v>591.00699999999961</v>
      </c>
      <c r="L18" s="93">
        <f t="shared" si="17"/>
        <v>925.14499999999862</v>
      </c>
      <c r="M18" s="49">
        <f t="shared" ref="M18:N18" si="28">M8-M14</f>
        <v>0</v>
      </c>
      <c r="N18" s="49">
        <f t="shared" si="28"/>
        <v>0</v>
      </c>
      <c r="O18" s="60">
        <f t="shared" si="18"/>
        <v>0</v>
      </c>
      <c r="P18" s="50">
        <f t="shared" ref="P18:Q18" si="29">P8-P14</f>
        <v>0</v>
      </c>
      <c r="Q18" s="49">
        <f t="shared" si="29"/>
        <v>0</v>
      </c>
      <c r="R18" s="44">
        <f t="shared" si="19"/>
        <v>0</v>
      </c>
    </row>
    <row r="19" spans="1:20" x14ac:dyDescent="0.25">
      <c r="A19" s="47"/>
      <c r="B19" s="46" t="s">
        <v>37</v>
      </c>
      <c r="C19" s="26"/>
      <c r="D19" s="110">
        <f>D20+D27+D30</f>
        <v>124.837</v>
      </c>
      <c r="E19" s="111">
        <f t="shared" ref="E19" si="30">E20+E27+E30</f>
        <v>273.64400000000001</v>
      </c>
      <c r="F19" s="112">
        <f t="shared" si="15"/>
        <v>398.48099999999999</v>
      </c>
      <c r="G19" s="110">
        <f>G20+G27+G30</f>
        <v>136.32899999999998</v>
      </c>
      <c r="H19" s="111">
        <f t="shared" ref="H19" si="31">H20+H27+H30</f>
        <v>268.077</v>
      </c>
      <c r="I19" s="113">
        <f t="shared" si="16"/>
        <v>404.40599999999995</v>
      </c>
      <c r="J19" s="110">
        <f>J20+J27+J30</f>
        <v>334.13800000000003</v>
      </c>
      <c r="K19" s="111">
        <f t="shared" ref="K19" si="32">K20+K27+K30</f>
        <v>591.00700000000006</v>
      </c>
      <c r="L19" s="114">
        <f t="shared" si="17"/>
        <v>925.1450000000001</v>
      </c>
      <c r="M19" s="51">
        <f t="shared" ref="M19:N19" si="33">M20+M27+M30</f>
        <v>0</v>
      </c>
      <c r="N19" s="51">
        <f t="shared" si="33"/>
        <v>0</v>
      </c>
      <c r="O19" s="37">
        <f t="shared" si="18"/>
        <v>0</v>
      </c>
      <c r="P19" s="52">
        <f t="shared" ref="P19:Q19" si="34">P20+P27+P30</f>
        <v>0</v>
      </c>
      <c r="Q19" s="51">
        <f t="shared" si="34"/>
        <v>0</v>
      </c>
      <c r="R19" s="39">
        <f t="shared" si="19"/>
        <v>0</v>
      </c>
    </row>
    <row r="20" spans="1:20" x14ac:dyDescent="0.25">
      <c r="A20" s="47" t="s">
        <v>38</v>
      </c>
      <c r="B20" s="48" t="s">
        <v>39</v>
      </c>
      <c r="C20" s="26" t="s">
        <v>4</v>
      </c>
      <c r="D20" s="98">
        <f t="shared" ref="D20:E20" si="35">D21+D24</f>
        <v>62.015000000000001</v>
      </c>
      <c r="E20" s="99">
        <f t="shared" si="35"/>
        <v>192.083</v>
      </c>
      <c r="F20" s="93">
        <f t="shared" si="15"/>
        <v>254.09800000000001</v>
      </c>
      <c r="G20" s="98">
        <f t="shared" ref="G20:H20" si="36">G21+G24</f>
        <v>117.232</v>
      </c>
      <c r="H20" s="99">
        <f t="shared" si="36"/>
        <v>236.94300000000001</v>
      </c>
      <c r="I20" s="94">
        <f t="shared" si="16"/>
        <v>354.17500000000001</v>
      </c>
      <c r="J20" s="98">
        <f t="shared" ref="J20:K20" si="37">J21+J24</f>
        <v>275.36500000000001</v>
      </c>
      <c r="K20" s="99">
        <f t="shared" si="37"/>
        <v>421.85599999999999</v>
      </c>
      <c r="L20" s="95">
        <f t="shared" si="17"/>
        <v>697.221</v>
      </c>
      <c r="M20" s="49">
        <f t="shared" ref="M20:N20" si="38">M21+M24</f>
        <v>0</v>
      </c>
      <c r="N20" s="49">
        <f t="shared" si="38"/>
        <v>0</v>
      </c>
      <c r="O20" s="60">
        <f t="shared" si="18"/>
        <v>0</v>
      </c>
      <c r="P20" s="50">
        <f t="shared" ref="P20:Q20" si="39">P21+P24</f>
        <v>0</v>
      </c>
      <c r="Q20" s="49">
        <f t="shared" si="39"/>
        <v>0</v>
      </c>
      <c r="R20" s="44">
        <f t="shared" si="19"/>
        <v>0</v>
      </c>
    </row>
    <row r="21" spans="1:20" x14ac:dyDescent="0.25">
      <c r="A21" s="53"/>
      <c r="B21" s="54" t="s">
        <v>40</v>
      </c>
      <c r="C21" s="26" t="s">
        <v>4</v>
      </c>
      <c r="D21" s="86"/>
      <c r="E21" s="89"/>
      <c r="F21" s="88"/>
      <c r="G21" s="86"/>
      <c r="H21" s="89"/>
      <c r="I21" s="96"/>
      <c r="J21" s="86"/>
      <c r="K21" s="89"/>
      <c r="L21" s="97"/>
      <c r="M21" s="34">
        <f t="shared" ref="M21:N21" si="40">M22+M23</f>
        <v>0</v>
      </c>
      <c r="N21" s="34">
        <f t="shared" si="40"/>
        <v>0</v>
      </c>
      <c r="O21" s="37">
        <f t="shared" si="18"/>
        <v>0</v>
      </c>
      <c r="P21" s="38">
        <f t="shared" ref="P21:Q21" si="41">P22+P23</f>
        <v>0</v>
      </c>
      <c r="Q21" s="34">
        <f t="shared" si="41"/>
        <v>0</v>
      </c>
      <c r="R21" s="39">
        <f t="shared" si="19"/>
        <v>0</v>
      </c>
      <c r="T21" s="105"/>
    </row>
    <row r="22" spans="1:20" x14ac:dyDescent="0.25">
      <c r="A22" s="53"/>
      <c r="B22" s="55" t="s">
        <v>41</v>
      </c>
      <c r="C22" s="26" t="s">
        <v>4</v>
      </c>
      <c r="D22" s="86"/>
      <c r="E22" s="87"/>
      <c r="F22" s="88"/>
      <c r="G22" s="86"/>
      <c r="H22" s="87"/>
      <c r="I22" s="96"/>
      <c r="J22" s="86"/>
      <c r="K22" s="87"/>
      <c r="L22" s="97"/>
      <c r="M22" s="35"/>
      <c r="N22" s="36"/>
      <c r="O22" s="37">
        <f t="shared" si="18"/>
        <v>0</v>
      </c>
      <c r="P22" s="38"/>
      <c r="Q22" s="36"/>
      <c r="R22" s="39">
        <f t="shared" si="19"/>
        <v>0</v>
      </c>
    </row>
    <row r="23" spans="1:20" x14ac:dyDescent="0.25">
      <c r="A23" s="53"/>
      <c r="B23" s="55" t="s">
        <v>42</v>
      </c>
      <c r="C23" s="26" t="s">
        <v>4</v>
      </c>
      <c r="D23" s="86"/>
      <c r="E23" s="87"/>
      <c r="F23" s="88"/>
      <c r="G23" s="86"/>
      <c r="H23" s="87"/>
      <c r="I23" s="96"/>
      <c r="J23" s="86"/>
      <c r="K23" s="87"/>
      <c r="L23" s="97"/>
      <c r="M23" s="35"/>
      <c r="N23" s="36"/>
      <c r="O23" s="37">
        <f t="shared" si="18"/>
        <v>0</v>
      </c>
      <c r="P23" s="38"/>
      <c r="Q23" s="36"/>
      <c r="R23" s="39">
        <f t="shared" si="19"/>
        <v>0</v>
      </c>
    </row>
    <row r="24" spans="1:20" x14ac:dyDescent="0.25">
      <c r="A24" s="53"/>
      <c r="B24" s="54" t="s">
        <v>43</v>
      </c>
      <c r="C24" s="26" t="s">
        <v>4</v>
      </c>
      <c r="D24" s="86">
        <f t="shared" ref="D24:E24" si="42">D25+D26</f>
        <v>62.015000000000001</v>
      </c>
      <c r="E24" s="89">
        <f t="shared" si="42"/>
        <v>192.083</v>
      </c>
      <c r="F24" s="88">
        <f t="shared" si="15"/>
        <v>254.09800000000001</v>
      </c>
      <c r="G24" s="86">
        <f t="shared" ref="G24:H24" si="43">G25+G26</f>
        <v>117.232</v>
      </c>
      <c r="H24" s="89">
        <f t="shared" si="43"/>
        <v>236.94300000000001</v>
      </c>
      <c r="I24" s="90">
        <f t="shared" si="16"/>
        <v>354.17500000000001</v>
      </c>
      <c r="J24" s="86">
        <f t="shared" ref="J24:K24" si="44">J25+J26</f>
        <v>275.36500000000001</v>
      </c>
      <c r="K24" s="89">
        <f t="shared" si="44"/>
        <v>421.85599999999999</v>
      </c>
      <c r="L24" s="88">
        <f t="shared" si="17"/>
        <v>697.221</v>
      </c>
      <c r="M24" s="34">
        <f t="shared" ref="M24:N24" si="45">M25+M26</f>
        <v>0</v>
      </c>
      <c r="N24" s="34">
        <f t="shared" si="45"/>
        <v>0</v>
      </c>
      <c r="O24" s="37">
        <f t="shared" si="18"/>
        <v>0</v>
      </c>
      <c r="P24" s="38">
        <f t="shared" ref="P24:Q24" si="46">P25+P26</f>
        <v>0</v>
      </c>
      <c r="Q24" s="34">
        <f t="shared" si="46"/>
        <v>0</v>
      </c>
      <c r="R24" s="39">
        <f t="shared" si="19"/>
        <v>0</v>
      </c>
    </row>
    <row r="25" spans="1:20" x14ac:dyDescent="0.25">
      <c r="A25" s="53"/>
      <c r="B25" s="55" t="s">
        <v>41</v>
      </c>
      <c r="C25" s="26" t="s">
        <v>4</v>
      </c>
      <c r="D25" s="100"/>
      <c r="E25" s="101"/>
      <c r="F25" s="88"/>
      <c r="G25" s="100"/>
      <c r="H25" s="101"/>
      <c r="I25" s="90"/>
      <c r="J25" s="100"/>
      <c r="K25" s="101"/>
      <c r="L25" s="88"/>
      <c r="M25" s="56"/>
      <c r="N25" s="57"/>
      <c r="O25" s="37">
        <f t="shared" si="18"/>
        <v>0</v>
      </c>
      <c r="P25" s="58"/>
      <c r="Q25" s="57"/>
      <c r="R25" s="39">
        <f t="shared" si="19"/>
        <v>0</v>
      </c>
    </row>
    <row r="26" spans="1:20" x14ac:dyDescent="0.25">
      <c r="A26" s="53"/>
      <c r="B26" s="55" t="s">
        <v>42</v>
      </c>
      <c r="C26" s="26" t="s">
        <v>4</v>
      </c>
      <c r="D26" s="86">
        <v>62.015000000000001</v>
      </c>
      <c r="E26" s="87">
        <v>192.083</v>
      </c>
      <c r="F26" s="88">
        <f t="shared" si="15"/>
        <v>254.09800000000001</v>
      </c>
      <c r="G26" s="86">
        <v>117.232</v>
      </c>
      <c r="H26" s="87">
        <v>236.94300000000001</v>
      </c>
      <c r="I26" s="90">
        <f t="shared" si="16"/>
        <v>354.17500000000001</v>
      </c>
      <c r="J26" s="86">
        <v>275.36500000000001</v>
      </c>
      <c r="K26" s="87">
        <v>421.85599999999999</v>
      </c>
      <c r="L26" s="88">
        <f t="shared" si="17"/>
        <v>697.221</v>
      </c>
      <c r="M26" s="56"/>
      <c r="N26" s="57"/>
      <c r="O26" s="37">
        <f t="shared" si="18"/>
        <v>0</v>
      </c>
      <c r="P26" s="58"/>
      <c r="Q26" s="57"/>
      <c r="R26" s="39">
        <f t="shared" si="19"/>
        <v>0</v>
      </c>
    </row>
    <row r="27" spans="1:20" x14ac:dyDescent="0.25">
      <c r="A27" s="47" t="s">
        <v>44</v>
      </c>
      <c r="B27" s="59" t="s">
        <v>45</v>
      </c>
      <c r="C27" s="26" t="s">
        <v>4</v>
      </c>
      <c r="D27" s="91">
        <f t="shared" ref="D27:E27" si="47">D28+D29</f>
        <v>58.942999999999998</v>
      </c>
      <c r="E27" s="92">
        <f t="shared" si="47"/>
        <v>74.962000000000003</v>
      </c>
      <c r="F27" s="93">
        <f t="shared" si="15"/>
        <v>133.905</v>
      </c>
      <c r="G27" s="91">
        <f t="shared" ref="G27:H27" si="48">G28+G29</f>
        <v>15.087</v>
      </c>
      <c r="H27" s="92">
        <f t="shared" si="48"/>
        <v>25.283000000000001</v>
      </c>
      <c r="I27" s="102">
        <f t="shared" si="16"/>
        <v>40.370000000000005</v>
      </c>
      <c r="J27" s="91">
        <f t="shared" ref="J27:K27" si="49">J28+J29</f>
        <v>45.982999999999997</v>
      </c>
      <c r="K27" s="92">
        <f t="shared" si="49"/>
        <v>154.42099999999999</v>
      </c>
      <c r="L27" s="93">
        <f t="shared" si="17"/>
        <v>200.404</v>
      </c>
      <c r="M27" s="43">
        <f t="shared" ref="M27:N27" si="50">M28+M29</f>
        <v>0</v>
      </c>
      <c r="N27" s="43">
        <f t="shared" si="50"/>
        <v>0</v>
      </c>
      <c r="O27" s="60">
        <f t="shared" si="18"/>
        <v>0</v>
      </c>
      <c r="P27" s="45">
        <f t="shared" ref="P27:Q27" si="51">P28+P29</f>
        <v>0</v>
      </c>
      <c r="Q27" s="43">
        <f t="shared" si="51"/>
        <v>0</v>
      </c>
      <c r="R27" s="44">
        <f t="shared" si="19"/>
        <v>0</v>
      </c>
      <c r="S27" s="107"/>
    </row>
    <row r="28" spans="1:20" x14ac:dyDescent="0.25">
      <c r="A28" s="53"/>
      <c r="B28" s="55" t="s">
        <v>41</v>
      </c>
      <c r="C28" s="26" t="s">
        <v>4</v>
      </c>
      <c r="D28" s="100"/>
      <c r="E28" s="101"/>
      <c r="F28" s="88"/>
      <c r="G28" s="100"/>
      <c r="H28" s="101"/>
      <c r="I28" s="90"/>
      <c r="J28" s="100"/>
      <c r="K28" s="101"/>
      <c r="L28" s="88"/>
      <c r="M28" s="56"/>
      <c r="N28" s="57"/>
      <c r="O28" s="37">
        <f t="shared" si="18"/>
        <v>0</v>
      </c>
      <c r="P28" s="58"/>
      <c r="Q28" s="57"/>
      <c r="R28" s="39">
        <f t="shared" si="19"/>
        <v>0</v>
      </c>
    </row>
    <row r="29" spans="1:20" x14ac:dyDescent="0.25">
      <c r="A29" s="53"/>
      <c r="B29" s="61" t="s">
        <v>46</v>
      </c>
      <c r="C29" s="26" t="s">
        <v>4</v>
      </c>
      <c r="D29" s="86">
        <v>58.942999999999998</v>
      </c>
      <c r="E29" s="87">
        <v>74.962000000000003</v>
      </c>
      <c r="F29" s="88">
        <f t="shared" si="15"/>
        <v>133.905</v>
      </c>
      <c r="G29" s="86">
        <v>15.087</v>
      </c>
      <c r="H29" s="87">
        <v>25.283000000000001</v>
      </c>
      <c r="I29" s="90">
        <f t="shared" si="16"/>
        <v>40.370000000000005</v>
      </c>
      <c r="J29" s="86">
        <v>45.982999999999997</v>
      </c>
      <c r="K29" s="87">
        <v>154.42099999999999</v>
      </c>
      <c r="L29" s="88">
        <f t="shared" si="17"/>
        <v>200.404</v>
      </c>
      <c r="M29" s="56"/>
      <c r="N29" s="57"/>
      <c r="O29" s="37">
        <f t="shared" si="18"/>
        <v>0</v>
      </c>
      <c r="P29" s="58"/>
      <c r="Q29" s="57"/>
      <c r="R29" s="39">
        <f t="shared" si="19"/>
        <v>0</v>
      </c>
    </row>
    <row r="30" spans="1:20" x14ac:dyDescent="0.25">
      <c r="A30" s="47" t="s">
        <v>47</v>
      </c>
      <c r="B30" s="59" t="s">
        <v>48</v>
      </c>
      <c r="C30" s="26" t="s">
        <v>4</v>
      </c>
      <c r="D30" s="91">
        <f t="shared" ref="D30:E30" si="52">D31+D32</f>
        <v>3.879</v>
      </c>
      <c r="E30" s="92">
        <f t="shared" si="52"/>
        <v>6.5990000000000002</v>
      </c>
      <c r="F30" s="93">
        <f t="shared" si="15"/>
        <v>10.478</v>
      </c>
      <c r="G30" s="91">
        <f t="shared" ref="G30:H30" si="53">G31+G32</f>
        <v>4.01</v>
      </c>
      <c r="H30" s="92">
        <f t="shared" si="53"/>
        <v>5.851</v>
      </c>
      <c r="I30" s="102">
        <f t="shared" si="16"/>
        <v>9.8610000000000007</v>
      </c>
      <c r="J30" s="91">
        <f t="shared" ref="J30:K30" si="54">J31+J32</f>
        <v>12.79</v>
      </c>
      <c r="K30" s="92">
        <f t="shared" si="54"/>
        <v>14.73</v>
      </c>
      <c r="L30" s="93">
        <f t="shared" si="17"/>
        <v>27.52</v>
      </c>
      <c r="M30" s="43">
        <f t="shared" ref="M30:N30" si="55">M31+M32</f>
        <v>0</v>
      </c>
      <c r="N30" s="43">
        <f t="shared" si="55"/>
        <v>0</v>
      </c>
      <c r="O30" s="60">
        <f t="shared" si="18"/>
        <v>0</v>
      </c>
      <c r="P30" s="45">
        <f t="shared" ref="P30:Q30" si="56">P31+P32</f>
        <v>0</v>
      </c>
      <c r="Q30" s="43">
        <f t="shared" si="56"/>
        <v>0</v>
      </c>
      <c r="R30" s="44">
        <f t="shared" si="19"/>
        <v>0</v>
      </c>
    </row>
    <row r="31" spans="1:20" x14ac:dyDescent="0.25">
      <c r="A31" s="53"/>
      <c r="B31" s="55" t="s">
        <v>41</v>
      </c>
      <c r="C31" s="26" t="s">
        <v>4</v>
      </c>
      <c r="D31" s="100"/>
      <c r="E31" s="101"/>
      <c r="F31" s="88"/>
      <c r="G31" s="100"/>
      <c r="H31" s="101"/>
      <c r="I31" s="90"/>
      <c r="J31" s="100"/>
      <c r="K31" s="101"/>
      <c r="L31" s="88"/>
      <c r="M31" s="56"/>
      <c r="N31" s="57"/>
      <c r="O31" s="37">
        <f t="shared" si="18"/>
        <v>0</v>
      </c>
      <c r="P31" s="73"/>
      <c r="Q31" s="74"/>
      <c r="R31" s="69">
        <f t="shared" si="19"/>
        <v>0</v>
      </c>
    </row>
    <row r="32" spans="1:20" x14ac:dyDescent="0.25">
      <c r="A32" s="62"/>
      <c r="B32" s="63" t="s">
        <v>49</v>
      </c>
      <c r="C32" s="64" t="s">
        <v>4</v>
      </c>
      <c r="D32" s="147">
        <v>3.879</v>
      </c>
      <c r="E32" s="148">
        <v>6.5990000000000002</v>
      </c>
      <c r="F32" s="103">
        <f t="shared" si="15"/>
        <v>10.478</v>
      </c>
      <c r="G32" s="147">
        <v>4.01</v>
      </c>
      <c r="H32" s="148">
        <v>5.851</v>
      </c>
      <c r="I32" s="104">
        <f t="shared" si="16"/>
        <v>9.8610000000000007</v>
      </c>
      <c r="J32" s="147">
        <v>12.79</v>
      </c>
      <c r="K32" s="148">
        <v>14.73</v>
      </c>
      <c r="L32" s="103">
        <f t="shared" si="17"/>
        <v>27.52</v>
      </c>
      <c r="M32" s="65"/>
      <c r="N32" s="66"/>
      <c r="O32" s="69">
        <f t="shared" si="18"/>
        <v>0</v>
      </c>
      <c r="P32" s="70"/>
      <c r="Q32" s="71"/>
      <c r="R32" s="72">
        <f t="shared" si="19"/>
        <v>0</v>
      </c>
    </row>
    <row r="34" spans="4:11" x14ac:dyDescent="0.25">
      <c r="G34" s="107"/>
      <c r="H34" s="107"/>
      <c r="I34" s="107"/>
    </row>
    <row r="36" spans="4:11" x14ac:dyDescent="0.25">
      <c r="D36" s="107"/>
      <c r="E36" s="107"/>
      <c r="G36" s="108"/>
    </row>
    <row r="37" spans="4:11" x14ac:dyDescent="0.25">
      <c r="D37" s="107"/>
      <c r="E37" s="107"/>
      <c r="G37" s="108"/>
      <c r="H37" s="108"/>
      <c r="I37" s="108"/>
    </row>
    <row r="38" spans="4:11" x14ac:dyDescent="0.25">
      <c r="D38" s="107"/>
      <c r="E38" s="107"/>
      <c r="G38" s="108"/>
      <c r="H38" s="108"/>
      <c r="I38" s="108"/>
      <c r="J38" s="108"/>
    </row>
    <row r="39" spans="4:11" x14ac:dyDescent="0.25">
      <c r="D39" s="107"/>
      <c r="E39" s="107"/>
      <c r="G39" s="108"/>
      <c r="J39" s="108"/>
    </row>
    <row r="40" spans="4:11" x14ac:dyDescent="0.25">
      <c r="D40" s="107"/>
      <c r="E40" s="107"/>
      <c r="G40" s="107"/>
      <c r="H40" s="107"/>
      <c r="J40" s="108"/>
    </row>
    <row r="41" spans="4:11" x14ac:dyDescent="0.25">
      <c r="D41" s="107"/>
      <c r="E41" s="107"/>
      <c r="G41" s="107"/>
      <c r="H41" s="107"/>
    </row>
    <row r="42" spans="4:11" x14ac:dyDescent="0.25">
      <c r="D42" s="107"/>
      <c r="E42" s="107"/>
      <c r="G42" s="107"/>
      <c r="H42" s="107"/>
      <c r="J42" s="107"/>
      <c r="K42" s="107"/>
    </row>
    <row r="43" spans="4:11" x14ac:dyDescent="0.25">
      <c r="D43" s="107"/>
      <c r="E43" s="107"/>
      <c r="F43" s="107"/>
    </row>
    <row r="44" spans="4:11" x14ac:dyDescent="0.25">
      <c r="D44" s="107"/>
      <c r="E44" s="107"/>
      <c r="G44" s="108"/>
      <c r="J44" s="107"/>
      <c r="K44" s="107"/>
    </row>
    <row r="45" spans="4:11" x14ac:dyDescent="0.25">
      <c r="D45" s="107"/>
      <c r="E45" s="107"/>
    </row>
    <row r="46" spans="4:11" x14ac:dyDescent="0.25">
      <c r="D46" s="107"/>
      <c r="E46" s="107"/>
    </row>
  </sheetData>
  <mergeCells count="14">
    <mergeCell ref="A1:C1"/>
    <mergeCell ref="A2:A6"/>
    <mergeCell ref="B2:B6"/>
    <mergeCell ref="C2:C6"/>
    <mergeCell ref="D2:R2"/>
    <mergeCell ref="D5:F5"/>
    <mergeCell ref="G5:I5"/>
    <mergeCell ref="J5:L5"/>
    <mergeCell ref="M5:O5"/>
    <mergeCell ref="P5:R5"/>
    <mergeCell ref="D3:F3"/>
    <mergeCell ref="G3:I3"/>
    <mergeCell ref="J3:L3"/>
    <mergeCell ref="D4:L4"/>
  </mergeCells>
  <printOptions horizontalCentered="1"/>
  <pageMargins left="0.39370078740157483" right="0.39370078740157483" top="1.1811023622047245" bottom="0.39370078740157483" header="0.31496062992125984" footer="0.31496062992125984"/>
  <pageSetup paperSize="9" scale="84" fitToHeight="2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F9"/>
  <sheetViews>
    <sheetView tabSelected="1" zoomScaleNormal="100" workbookViewId="0">
      <selection activeCell="C17" sqref="C17"/>
    </sheetView>
  </sheetViews>
  <sheetFormatPr defaultColWidth="9.140625" defaultRowHeight="15" x14ac:dyDescent="0.25"/>
  <cols>
    <col min="1" max="1" width="6.42578125" style="1" customWidth="1"/>
    <col min="2" max="2" width="35" style="1" customWidth="1"/>
    <col min="3" max="3" width="12" style="1" customWidth="1"/>
    <col min="4" max="6" width="24.42578125" style="1" customWidth="1"/>
    <col min="7" max="16384" width="9.140625" style="1"/>
  </cols>
  <sheetData>
    <row r="1" spans="1:6" ht="39.75" customHeight="1" x14ac:dyDescent="0.25">
      <c r="A1" s="139" t="s">
        <v>53</v>
      </c>
      <c r="B1" s="139"/>
      <c r="C1" s="139"/>
      <c r="D1" s="139"/>
      <c r="E1" s="139"/>
      <c r="F1" s="139"/>
    </row>
    <row r="2" spans="1:6" ht="18.75" customHeight="1" x14ac:dyDescent="0.25">
      <c r="A2" s="137" t="s">
        <v>54</v>
      </c>
      <c r="B2" s="133" t="s">
        <v>64</v>
      </c>
      <c r="C2" s="133"/>
      <c r="D2" s="133"/>
      <c r="E2" s="133"/>
      <c r="F2" s="133"/>
    </row>
    <row r="3" spans="1:6" ht="23.25" customHeight="1" x14ac:dyDescent="0.25">
      <c r="A3" s="138"/>
      <c r="B3" s="140" t="s">
        <v>5</v>
      </c>
      <c r="C3" s="141" t="s">
        <v>6</v>
      </c>
      <c r="D3" s="134" t="s">
        <v>7</v>
      </c>
      <c r="E3" s="135"/>
      <c r="F3" s="136"/>
    </row>
    <row r="4" spans="1:6" ht="18.75" customHeight="1" x14ac:dyDescent="0.25">
      <c r="A4" s="138"/>
      <c r="B4" s="140"/>
      <c r="C4" s="142"/>
      <c r="D4" s="106" t="s">
        <v>55</v>
      </c>
      <c r="E4" s="106" t="s">
        <v>56</v>
      </c>
      <c r="F4" s="106" t="s">
        <v>63</v>
      </c>
    </row>
    <row r="5" spans="1:6" ht="15.75" x14ac:dyDescent="0.25">
      <c r="A5" s="109">
        <v>1</v>
      </c>
      <c r="B5" s="109">
        <f>A5+1</f>
        <v>2</v>
      </c>
      <c r="C5" s="109">
        <f t="shared" ref="C5" si="0">B5+1</f>
        <v>3</v>
      </c>
      <c r="D5" s="109">
        <f>C5+1</f>
        <v>4</v>
      </c>
      <c r="E5" s="109">
        <f>D5+1</f>
        <v>5</v>
      </c>
      <c r="F5" s="109">
        <f>E5+1</f>
        <v>6</v>
      </c>
    </row>
    <row r="6" spans="1:6" ht="21.75" customHeight="1" x14ac:dyDescent="0.25">
      <c r="A6" s="2" t="s">
        <v>60</v>
      </c>
      <c r="B6" s="3" t="s">
        <v>61</v>
      </c>
      <c r="C6" s="68" t="s">
        <v>62</v>
      </c>
      <c r="D6" s="143">
        <f>[1]Айон!$M$98+[1]Айон!$M$103</f>
        <v>5446.8942506319854</v>
      </c>
      <c r="E6" s="144">
        <f>[1]Биллингс!$M$98+[1]Биллингс!$M$103</f>
        <v>13172.371572104652</v>
      </c>
      <c r="F6" s="144">
        <f>[1]Рыткучи!$M$98+[1]Рыткучи!$M$103</f>
        <v>10348.486432093036</v>
      </c>
    </row>
    <row r="9" spans="1:6" ht="13.15" customHeight="1" x14ac:dyDescent="0.25"/>
  </sheetData>
  <mergeCells count="6">
    <mergeCell ref="B2:F2"/>
    <mergeCell ref="D3:F3"/>
    <mergeCell ref="A2:A4"/>
    <mergeCell ref="A1:F1"/>
    <mergeCell ref="B3:B4"/>
    <mergeCell ref="C3:C4"/>
  </mergeCells>
  <phoneticPr fontId="5" type="noConversion"/>
  <printOptions horizontalCentered="1"/>
  <pageMargins left="0.39370078740157483" right="0.39370078740157483" top="1.1811023622047245" bottom="0.3937007874015748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1</vt:lpstr>
      <vt:lpstr>раздел 2</vt:lpstr>
      <vt:lpstr>раздел 3</vt:lpstr>
      <vt:lpstr>'раздел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2021-01-21T06:57:40Z</cp:lastPrinted>
  <dcterms:created xsi:type="dcterms:W3CDTF">1996-10-08T23:32:33Z</dcterms:created>
  <dcterms:modified xsi:type="dcterms:W3CDTF">2021-01-21T06:58:59Z</dcterms:modified>
</cp:coreProperties>
</file>