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.Kaant\Desktop\УЧЕТКА\"/>
    </mc:Choice>
  </mc:AlternateContent>
  <bookViews>
    <workbookView xWindow="600" yWindow="705" windowWidth="11055" windowHeight="5820" tabRatio="352" firstSheet="12" activeTab="14"/>
  </bookViews>
  <sheets>
    <sheet name="2013-2017" sheetId="4" r:id="rId1"/>
    <sheet name="2013-2014" sheetId="5" r:id="rId2"/>
    <sheet name="2015" sheetId="6" r:id="rId3"/>
    <sheet name="2016" sheetId="7" r:id="rId4"/>
    <sheet name="2017" sheetId="8" r:id="rId5"/>
    <sheet name="2018" sheetId="9" r:id="rId6"/>
    <sheet name="Лист1" sheetId="10" state="hidden" r:id="rId7"/>
    <sheet name="2019" sheetId="11" r:id="rId8"/>
    <sheet name="2020" sheetId="13" r:id="rId9"/>
    <sheet name="2021" sheetId="16" r:id="rId10"/>
    <sheet name="2022" sheetId="20" r:id="rId11"/>
    <sheet name="2023" sheetId="14" r:id="rId12"/>
    <sheet name="2024" sheetId="15" r:id="rId13"/>
    <sheet name="2025" sheetId="21" r:id="rId14"/>
    <sheet name="ИТОГИ" sheetId="17" r:id="rId15"/>
  </sheets>
  <definedNames>
    <definedName name="_xlnm._FilterDatabase" localSheetId="0" hidden="1">'2013-2017'!$A$7:$L$151</definedName>
    <definedName name="_xlnm.Print_Titles" localSheetId="0">'2013-2017'!$5:$7</definedName>
    <definedName name="_xlnm.Print_Area" localSheetId="0">'2013-2017'!$A$1:$L$182</definedName>
  </definedNames>
  <calcPr calcId="162913"/>
</workbook>
</file>

<file path=xl/calcChain.xml><?xml version="1.0" encoding="utf-8"?>
<calcChain xmlns="http://schemas.openxmlformats.org/spreadsheetml/2006/main">
  <c r="N111" i="17" l="1"/>
  <c r="N5" i="17"/>
  <c r="N32" i="17"/>
  <c r="N30" i="17"/>
  <c r="N94" i="17"/>
  <c r="N34" i="17" l="1"/>
  <c r="N4" i="17" l="1"/>
  <c r="N13" i="15" l="1"/>
  <c r="N12" i="15"/>
  <c r="N11" i="15"/>
  <c r="N10" i="15"/>
  <c r="N9" i="15"/>
  <c r="N8" i="15"/>
  <c r="N7" i="15"/>
  <c r="M6" i="17" l="1"/>
  <c r="M108" i="17" l="1"/>
  <c r="M107" i="17"/>
  <c r="M49" i="17" l="1"/>
  <c r="M5" i="17" l="1"/>
  <c r="M38" i="17" l="1"/>
  <c r="O109" i="17" l="1"/>
  <c r="O51" i="17"/>
  <c r="O34" i="17"/>
  <c r="M94" i="17" l="1"/>
  <c r="M77" i="17" l="1"/>
  <c r="M111" i="17" s="1"/>
  <c r="O49" i="17" l="1"/>
  <c r="O36" i="17" l="1"/>
  <c r="O88" i="17"/>
  <c r="O105" i="17"/>
  <c r="O79" i="17" l="1"/>
  <c r="K108" i="17" l="1"/>
  <c r="O108" i="17" s="1"/>
  <c r="O94" i="17"/>
  <c r="K4" i="17" l="1"/>
  <c r="L77" i="17" l="1"/>
  <c r="E4" i="17"/>
  <c r="F4" i="17"/>
  <c r="H4" i="17"/>
  <c r="B5" i="17"/>
  <c r="C5" i="17"/>
  <c r="E5" i="17"/>
  <c r="F5" i="17"/>
  <c r="H5" i="17"/>
  <c r="F6" i="17"/>
  <c r="O6" i="17" s="1"/>
  <c r="B7" i="17"/>
  <c r="C7" i="17"/>
  <c r="E7" i="17"/>
  <c r="F7" i="17"/>
  <c r="B8" i="17"/>
  <c r="E8" i="17"/>
  <c r="F8" i="17"/>
  <c r="H8" i="17"/>
  <c r="O9" i="17"/>
  <c r="C10" i="17"/>
  <c r="H10" i="17"/>
  <c r="O10" i="17"/>
  <c r="E11" i="17"/>
  <c r="O11" i="17" s="1"/>
  <c r="C12" i="17"/>
  <c r="E12" i="17"/>
  <c r="H12" i="17"/>
  <c r="C13" i="17"/>
  <c r="E13" i="17"/>
  <c r="O13" i="17" s="1"/>
  <c r="C14" i="17"/>
  <c r="E14" i="17"/>
  <c r="F14" i="17"/>
  <c r="C15" i="17"/>
  <c r="E15" i="17"/>
  <c r="F15" i="17"/>
  <c r="H15" i="17"/>
  <c r="O16" i="17"/>
  <c r="C17" i="17"/>
  <c r="E17" i="17"/>
  <c r="C18" i="17"/>
  <c r="E18" i="17"/>
  <c r="O19" i="17"/>
  <c r="E20" i="17"/>
  <c r="H20" i="17"/>
  <c r="H21" i="17"/>
  <c r="O21" i="17" s="1"/>
  <c r="H22" i="17"/>
  <c r="O22" i="17" s="1"/>
  <c r="H23" i="17"/>
  <c r="O23" i="17"/>
  <c r="O24" i="17"/>
  <c r="O25" i="17"/>
  <c r="O26" i="17"/>
  <c r="H27" i="17"/>
  <c r="O27" i="17" s="1"/>
  <c r="C28" i="17"/>
  <c r="H28" i="17"/>
  <c r="C29" i="17"/>
  <c r="E29" i="17"/>
  <c r="F29" i="17"/>
  <c r="E30" i="17"/>
  <c r="H30" i="17"/>
  <c r="O31" i="17"/>
  <c r="E32" i="17"/>
  <c r="H32" i="17"/>
  <c r="O33" i="17"/>
  <c r="F35" i="17"/>
  <c r="O35" i="17"/>
  <c r="O37" i="17"/>
  <c r="O38" i="17"/>
  <c r="O39" i="17"/>
  <c r="O40" i="17"/>
  <c r="O41" i="17"/>
  <c r="O42" i="17"/>
  <c r="O43" i="17"/>
  <c r="E44" i="17"/>
  <c r="O44" i="17" s="1"/>
  <c r="O45" i="17"/>
  <c r="H46" i="17"/>
  <c r="O46" i="17" s="1"/>
  <c r="O47" i="17"/>
  <c r="O48" i="17"/>
  <c r="H50" i="17"/>
  <c r="O50" i="17" s="1"/>
  <c r="H52" i="17"/>
  <c r="O52" i="17" s="1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H78" i="17"/>
  <c r="O78" i="17"/>
  <c r="O80" i="17"/>
  <c r="O81" i="17"/>
  <c r="O82" i="17"/>
  <c r="O83" i="17"/>
  <c r="O84" i="17"/>
  <c r="O85" i="17"/>
  <c r="O86" i="17"/>
  <c r="O87" i="17"/>
  <c r="O89" i="17"/>
  <c r="O90" i="17"/>
  <c r="O91" i="17"/>
  <c r="O92" i="17"/>
  <c r="O93" i="17"/>
  <c r="O95" i="17"/>
  <c r="O96" i="17"/>
  <c r="O97" i="17"/>
  <c r="O98" i="17"/>
  <c r="O99" i="17"/>
  <c r="O100" i="17"/>
  <c r="O101" i="17"/>
  <c r="O102" i="17"/>
  <c r="O103" i="17"/>
  <c r="O104" i="17"/>
  <c r="K106" i="17"/>
  <c r="K107" i="17"/>
  <c r="G111" i="17"/>
  <c r="I111" i="17"/>
  <c r="J111" i="17"/>
  <c r="AE115" i="17"/>
  <c r="AE116" i="17"/>
  <c r="AE117" i="17"/>
  <c r="AE118" i="17"/>
  <c r="AE119" i="17"/>
  <c r="AE120" i="17"/>
  <c r="AE121" i="17"/>
  <c r="AF122" i="17"/>
  <c r="AF123" i="17"/>
  <c r="AF124" i="17"/>
  <c r="AF125" i="17"/>
  <c r="AF126" i="17"/>
  <c r="AF127" i="17"/>
  <c r="AF128" i="17"/>
  <c r="AF129" i="17"/>
  <c r="AF130" i="17"/>
  <c r="O15" i="17" l="1"/>
  <c r="O14" i="17"/>
  <c r="O32" i="17"/>
  <c r="O12" i="17"/>
  <c r="O4" i="17"/>
  <c r="O20" i="17"/>
  <c r="L111" i="17"/>
  <c r="O77" i="17"/>
  <c r="O8" i="17"/>
  <c r="O18" i="17"/>
  <c r="O30" i="17"/>
  <c r="O5" i="17"/>
  <c r="O17" i="17"/>
  <c r="O29" i="17"/>
  <c r="H111" i="17"/>
  <c r="O28" i="17"/>
  <c r="O107" i="17"/>
  <c r="K111" i="17"/>
  <c r="AF131" i="17"/>
  <c r="O7" i="17"/>
  <c r="J54" i="13"/>
  <c r="J66" i="9"/>
  <c r="M40" i="9"/>
  <c r="M22" i="7"/>
  <c r="L52" i="6"/>
  <c r="J55" i="8"/>
  <c r="J40" i="7"/>
  <c r="J59" i="5"/>
  <c r="J60" i="5"/>
  <c r="M33" i="5"/>
  <c r="E111" i="17"/>
  <c r="F111" i="17"/>
  <c r="C111" i="17"/>
  <c r="B111" i="17"/>
  <c r="D111" i="17"/>
</calcChain>
</file>

<file path=xl/comments1.xml><?xml version="1.0" encoding="utf-8"?>
<comments xmlns="http://schemas.openxmlformats.org/spreadsheetml/2006/main">
  <authors>
    <author>Пиняева Алёна Николаевна</author>
  </authors>
  <commentList>
    <comment ref="E120" authorId="0" shapeId="0">
      <text>
        <r>
          <rPr>
            <b/>
            <sz val="9"/>
            <color indexed="81"/>
            <rFont val="Tahoma"/>
            <family val="2"/>
            <charset val="204"/>
          </rPr>
          <t>Пиняева Алёна Николаевна:</t>
        </r>
        <r>
          <rPr>
            <sz val="9"/>
            <color indexed="81"/>
            <rFont val="Tahoma"/>
            <family val="2"/>
            <charset val="204"/>
          </rPr>
          <t xml:space="preserve">
ОГРН другого вида должен быть, это ГРН по всей видимости о внесении каких-то изменений. 
Посмотрите по учредительным документам (или что они Вам предоставляли) какой у них правильный ОГРН</t>
        </r>
      </text>
    </comment>
  </commentList>
</comments>
</file>

<file path=xl/comments2.xml><?xml version="1.0" encoding="utf-8"?>
<comments xmlns="http://schemas.openxmlformats.org/spreadsheetml/2006/main">
  <authors>
    <author>Пиняева Алёна Николаевна</author>
  </authors>
  <commentList>
    <comment ref="E119" authorId="0" shapeId="0">
      <text>
        <r>
          <rPr>
            <b/>
            <sz val="9"/>
            <color indexed="81"/>
            <rFont val="Tahoma"/>
            <family val="2"/>
            <charset val="204"/>
          </rPr>
          <t>Пиняева Алёна Николаевна:</t>
        </r>
        <r>
          <rPr>
            <sz val="9"/>
            <color indexed="81"/>
            <rFont val="Tahoma"/>
            <family val="2"/>
            <charset val="204"/>
          </rPr>
          <t xml:space="preserve">
ОГРН другого вида должен быть, это ГРН по всей видимости о внесении каких-то изменений. 
Посмотрите по учредительным документам (или что они Вам предоставляли) какой у них правильный ОГРН</t>
        </r>
      </text>
    </comment>
  </commentList>
</comments>
</file>

<file path=xl/comments3.xml><?xml version="1.0" encoding="utf-8"?>
<comments xmlns="http://schemas.openxmlformats.org/spreadsheetml/2006/main">
  <authors>
    <author>Пиняева Алёна Николаевна</author>
  </authors>
  <commentList>
    <comment ref="E120" authorId="0" shapeId="0">
      <text>
        <r>
          <rPr>
            <b/>
            <sz val="9"/>
            <color indexed="81"/>
            <rFont val="Tahoma"/>
            <family val="2"/>
            <charset val="204"/>
          </rPr>
          <t>Пиняева Алёна Николаевна:</t>
        </r>
        <r>
          <rPr>
            <sz val="9"/>
            <color indexed="81"/>
            <rFont val="Tahoma"/>
            <family val="2"/>
            <charset val="204"/>
          </rPr>
          <t xml:space="preserve">
ОГРН другого вида должен быть, это ГРН по всей видимости о внесении каких-то изменений. 
Посмотрите по учредительным документам (или что они Вам предоставляли) какой у них правильный ОГРН</t>
        </r>
      </text>
    </comment>
  </commentList>
</comments>
</file>

<file path=xl/comments4.xml><?xml version="1.0" encoding="utf-8"?>
<comments xmlns="http://schemas.openxmlformats.org/spreadsheetml/2006/main">
  <authors>
    <author>Пиняева Алёна Николаевна</author>
  </authors>
  <commentList>
    <comment ref="E25" authorId="0" shapeId="0">
      <text>
        <r>
          <rPr>
            <b/>
            <sz val="9"/>
            <color indexed="81"/>
            <rFont val="Tahoma"/>
            <family val="2"/>
            <charset val="204"/>
          </rPr>
          <t>Пиняева Алёна Николаевна:</t>
        </r>
        <r>
          <rPr>
            <sz val="9"/>
            <color indexed="81"/>
            <rFont val="Tahoma"/>
            <family val="2"/>
            <charset val="204"/>
          </rPr>
          <t xml:space="preserve">
ОГРН другого вида должен быть, это ГРН по всей видимости о внесении каких-то изменений. 
Посмотрите по учредительным документам (или что они Вам предоставляли) какой у них правильный ОГРН</t>
        </r>
      </text>
    </comment>
  </commentList>
</comments>
</file>

<file path=xl/comments5.xml><?xml version="1.0" encoding="utf-8"?>
<comments xmlns="http://schemas.openxmlformats.org/spreadsheetml/2006/main">
  <authors>
    <author>Пиняева Алёна Николаевна</author>
  </authors>
  <commentList>
    <comment ref="E120" authorId="0" shapeId="0">
      <text>
        <r>
          <rPr>
            <b/>
            <sz val="9"/>
            <color indexed="81"/>
            <rFont val="Tahoma"/>
            <family val="2"/>
            <charset val="204"/>
          </rPr>
          <t>Пиняева Алёна Николаевна:</t>
        </r>
        <r>
          <rPr>
            <sz val="9"/>
            <color indexed="81"/>
            <rFont val="Tahoma"/>
            <family val="2"/>
            <charset val="204"/>
          </rPr>
          <t xml:space="preserve">
ОГРН другого вида должен быть, это ГРН по всей видимости о внесении каких-то изменений. 
Посмотрите по учредительным документам (или что они Вам предоставляли) какой у них правильный ОГРН</t>
        </r>
      </text>
    </comment>
  </commentList>
</comments>
</file>

<file path=xl/comments6.xml><?xml version="1.0" encoding="utf-8"?>
<comments xmlns="http://schemas.openxmlformats.org/spreadsheetml/2006/main">
  <authors>
    <author>Пиняева Алёна Николаевна</author>
  </authors>
  <commentList>
    <comment ref="E120" authorId="0" shapeId="0">
      <text>
        <r>
          <rPr>
            <b/>
            <sz val="9"/>
            <color indexed="81"/>
            <rFont val="Tahoma"/>
            <family val="2"/>
            <charset val="204"/>
          </rPr>
          <t>Пиняева Алёна Николаевна:</t>
        </r>
        <r>
          <rPr>
            <sz val="9"/>
            <color indexed="81"/>
            <rFont val="Tahoma"/>
            <family val="2"/>
            <charset val="204"/>
          </rPr>
          <t xml:space="preserve">
ОГРН другого вида должен быть, это ГРН по всей видимости о внесении каких-то изменений. 
Посмотрите по учредительным документам (или что они Вам предоставляли) какой у них правильный ОГРН</t>
        </r>
      </text>
    </comment>
  </commentList>
</comments>
</file>

<file path=xl/sharedStrings.xml><?xml version="1.0" encoding="utf-8"?>
<sst xmlns="http://schemas.openxmlformats.org/spreadsheetml/2006/main" count="4538" uniqueCount="1063">
  <si>
    <t>Сведения о социально ориентированных некоммерческих организациях - получателях поддержки</t>
  </si>
  <si>
    <t>Информация (если имеется) о нарушениях, допущенных социально ориентированной некоммерческой организацией, получившей поддержку, в том числе о нецелевом использовании предоставленных средств и имущества</t>
  </si>
  <si>
    <t>форма поддержки</t>
  </si>
  <si>
    <t>срок оказания поддержки</t>
  </si>
  <si>
    <t>наименование постоянно действующего органа некоммерческой организации</t>
  </si>
  <si>
    <t>виды деятельности некоммерческой организации</t>
  </si>
  <si>
    <t>Департамент финансов, экономики и имущественных отношений Чукотского автономного округа</t>
  </si>
  <si>
    <t>Общественная организация эскимосов Чукотского автономного округа "Инуитский Приполярный Совет Чукотка"</t>
  </si>
  <si>
    <t>Региональная  общественная организация любителей Чукотского языка  Чукотского автономного округа "Родное слово"</t>
  </si>
  <si>
    <t>Номер реестровой записи и дата включения сведений в реестр</t>
  </si>
  <si>
    <t>основной государственный регистрационный номер записи о государственной регистрации некоммерческой организации (ОГРН)</t>
  </si>
  <si>
    <t>Чукотская региональная молодежная общественная организация "СЛЕД"</t>
  </si>
  <si>
    <t>Анадырская городская молодежная общественная организация учащихся с ограниченными возможностями здоровья "Самоцветы"</t>
  </si>
  <si>
    <t>Чукотская региональная молодежная общественная организация "Любителей искусства танца (Резонанс)"</t>
  </si>
  <si>
    <t>Билибинская районная молодежная общественная организация "Билибинский квартал"</t>
  </si>
  <si>
    <t>Билибинская районная молодежная общественная организация "Театр эстрадного танца "ТЭТ"</t>
  </si>
  <si>
    <t>Билибинская районная молодежная общественная организация "Экологический центр"</t>
  </si>
  <si>
    <t>Билибинская районная молодежная общественная организация "Военно-патриотический клуб "Отвага"</t>
  </si>
  <si>
    <t>Анадырская городская молодежная общественная организация "Военно-патриотическое объединение "Патриотик"</t>
  </si>
  <si>
    <t>Иультинская районная молодежная общественная организация "Военно-спортивный клуб "Штар"</t>
  </si>
  <si>
    <t>Чукотская региональная молодежная общественная организация "Молодежное студенческое общественное объединение "Альтаир"</t>
  </si>
  <si>
    <t>Иультинская районная молодежная общественная организация "Спортивно-патриотический клуб "Звезда"</t>
  </si>
  <si>
    <t>Иультинская районная молодежная общественная организация "Ветер перемен"</t>
  </si>
  <si>
    <t>Иультинская районная молодежная общественная организация "Спортивно-туристический клуб "Эдельвейс"</t>
  </si>
  <si>
    <t>Детская, молодежная региональная общественная организация Чукотского автономного округа "ШКОЛА СТРАНСТВИЙ"</t>
  </si>
  <si>
    <t>Анадырская городская Молодежная общественная организация "Школа молодых родителей"</t>
  </si>
  <si>
    <t>Департамент образования, культуры и молодежной политики Чукотского автономного округа</t>
  </si>
  <si>
    <t>Чукотская региональная детско-молодежная спортивная общественная организация "Бей-беги"</t>
  </si>
  <si>
    <t>Анадырская городская молодежная общественная организация "Молодежное объединение школьников "Мы и Я"</t>
  </si>
  <si>
    <t xml:space="preserve">Региональная общественная организации «Ассоциация коренных малочисленных народов Чукотки» </t>
  </si>
  <si>
    <t>Чукотская региональная молодежная общественная организация "Молодежное патриотическое объединение "Гвардия"</t>
  </si>
  <si>
    <t>Региональная молодежная творческая общественная организация "Ръэв-Кит"</t>
  </si>
  <si>
    <t>Региональное  некоммерческое партнерство "Союз морских зверобоев"</t>
  </si>
  <si>
    <t>Некоммерческое партнерство Союз оленеводов Чукотки</t>
  </si>
  <si>
    <t>Общественное региональное молодежное движение "Хранители Чукотки"</t>
  </si>
  <si>
    <t>Анадырская молодёжная городская общественная организация «Школа молодых родителей»</t>
  </si>
  <si>
    <t>689000, Чукотский АО,
 г.Анадырь, ул.Отке,
д.30, кв.20</t>
  </si>
  <si>
    <t>Анадырская городская молодежная общественная организация «Молодежное объединение школьников «Мы и Я»</t>
  </si>
  <si>
    <t>Департамент социальной политики Чукотского автономного округа</t>
  </si>
  <si>
    <t>Региональная общественная организация Чукотского автономного округа «Творческий Союз «Лира»</t>
  </si>
  <si>
    <t xml:space="preserve">РЕГИОНАЛЬНЫЙ РЕЕСТР </t>
  </si>
  <si>
    <r>
      <t>социально ориентированных некоммерческих организаций – получателей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 xml:space="preserve">поддержки </t>
    </r>
  </si>
  <si>
    <t xml:space="preserve">в Чукотском автономном округе </t>
  </si>
  <si>
    <t>Сведения о предоставленной поддержке социально ориентированным некоммерческим организациям</t>
  </si>
  <si>
    <t>идентификационный номер налогоплательщика</t>
  </si>
  <si>
    <t>наименование органа исполнительной власти (местного самоуправления), предоставившего поддержку</t>
  </si>
  <si>
    <t>17.12.2014</t>
  </si>
  <si>
    <t>Администрация городского округа Анадырь</t>
  </si>
  <si>
    <t>Билибинская районная общественная организация формирования здорового образа жизни "Восхождение"</t>
  </si>
  <si>
    <t>689450, Чукотский АО,
 г.Билибино, 
ул. Приисковая, д.4</t>
  </si>
  <si>
    <t>Имущественная</t>
  </si>
  <si>
    <t>Администрация муниципального образования Билибинский муниципальный район</t>
  </si>
  <si>
    <t>689202, Чукотский АО,
п.Эгвекинот, ул.Ленина, д.18</t>
  </si>
  <si>
    <t>Управление финансов, экономики и имущественных отношений Иультинского муниципального района</t>
  </si>
  <si>
    <t>без срока</t>
  </si>
  <si>
    <t>Некоммерческая организация - учреждение "Иультинская юридическая консультация Адвокатской палаты Чукотского автономного округа"</t>
  </si>
  <si>
    <t>Управление финансов, экономики и имущественных отношений Провиденского муниципального района</t>
  </si>
  <si>
    <t>Территориально-соседская община коренных малочисленных народов Севера «Нунлигран»</t>
  </si>
  <si>
    <t>Администрация Чаунского муниципального района</t>
  </si>
  <si>
    <t>Администрация Чукотского муниципального образования</t>
  </si>
  <si>
    <t>Территориально-соседская Община коренных малочисленных народов Чукотки "Лорино"</t>
  </si>
  <si>
    <t>Усть-Бельская Сельская Молодежная Общественная Организация "Школьная академия наук "Полярная сова"</t>
  </si>
  <si>
    <t>№ 32
24.12.2013</t>
  </si>
  <si>
    <t>№ 33
24.12.2013</t>
  </si>
  <si>
    <t xml:space="preserve"> № 34 24.12.2013</t>
  </si>
  <si>
    <t>№ 35
25.04.2013</t>
  </si>
  <si>
    <t>№ 36
25.04.2013</t>
  </si>
  <si>
    <t>№ 37
 25.04.2013</t>
  </si>
  <si>
    <t>№ 38
 25.04.2013</t>
  </si>
  <si>
    <t>№ 39
25.04.2013</t>
  </si>
  <si>
    <t>№ 40
 25.04.2013</t>
  </si>
  <si>
    <t>№ 41
25.04.2013</t>
  </si>
  <si>
    <t>№ 42
25.04.2013</t>
  </si>
  <si>
    <t>№ 43
 25.04.2013</t>
  </si>
  <si>
    <t>№ 44
 25.04.2013</t>
  </si>
  <si>
    <t>№ 45
 25.04.2013</t>
  </si>
  <si>
    <t>№ 46
25.04.2013</t>
  </si>
  <si>
    <t>№ 47
 25.04.2013</t>
  </si>
  <si>
    <t>№ 48
 25.04.2013</t>
  </si>
  <si>
    <t>№ 49
 25.04.2013</t>
  </si>
  <si>
    <t>№ 50
25.04.2013</t>
  </si>
  <si>
    <t>№ 51
 25.04.2013</t>
  </si>
  <si>
    <t>№ 52
 25.04.2013</t>
  </si>
  <si>
    <t>№ 53
01.07.2013</t>
  </si>
  <si>
    <t>№ 54
01.07.2013</t>
  </si>
  <si>
    <t>№ 55
01.07.2013</t>
  </si>
  <si>
    <t>№ 56
01.07.2013</t>
  </si>
  <si>
    <t>№ 57
01.07.2013</t>
  </si>
  <si>
    <t>№ 58
25.04.2014</t>
  </si>
  <si>
    <t>№ 59
25.04.2014</t>
  </si>
  <si>
    <t>№ 60
25.04.2014</t>
  </si>
  <si>
    <t>№ 61
25.04.2014</t>
  </si>
  <si>
    <t>№ 62
25.04.2014</t>
  </si>
  <si>
    <t>№ 63
25.04.2014</t>
  </si>
  <si>
    <t>№ 64
25.04.2014</t>
  </si>
  <si>
    <t>№ 65
25.04.2014</t>
  </si>
  <si>
    <t>№ 66
25.04.2014</t>
  </si>
  <si>
    <t>№ 67
25.04.2014</t>
  </si>
  <si>
    <t>№ 68
25.04.2014</t>
  </si>
  <si>
    <t>№ 69
25.04.2014</t>
  </si>
  <si>
    <t>№ 70
25.04.2014</t>
  </si>
  <si>
    <t>№ 71
25.04.2014</t>
  </si>
  <si>
    <t>№ 72
25.04.2014</t>
  </si>
  <si>
    <t>№ 73
25.04.2014</t>
  </si>
  <si>
    <t>№ 74
25.04.2014</t>
  </si>
  <si>
    <t>№ 75
25.04.2014</t>
  </si>
  <si>
    <t>№ 76
25.04.2014</t>
  </si>
  <si>
    <t>№ 77     29.05.2014</t>
  </si>
  <si>
    <t>№ 78   29.05.2014</t>
  </si>
  <si>
    <t>№ 80
21.07.2014</t>
  </si>
  <si>
    <t>№ 81
21.07.2014</t>
  </si>
  <si>
    <t>№ 83
30.01.2015</t>
  </si>
  <si>
    <t>№ 84
30.01.2015</t>
  </si>
  <si>
    <t>№ 85
30.01.2015</t>
  </si>
  <si>
    <t>№ 99
30.03.2015</t>
  </si>
  <si>
    <t>№ 105
30.03.2015</t>
  </si>
  <si>
    <t>№ 106
30.03.2015</t>
  </si>
  <si>
    <t>Территориальная соседская община коренных малочисленных народов Севера "Анкальыт" (Морской народ")</t>
  </si>
  <si>
    <t>почтовый адрес (местонахождение) постоянно действующего органа некоммерческой организации - получателя поддержки</t>
  </si>
  <si>
    <t>Общественная организация Чукотское автономное окружное отделение Общероссийской общественной организации "Российский Красный Крест"</t>
  </si>
  <si>
    <t>безвозмездное пользование движимым имуществом (балансовая стоимость 12 071,39 рублей)</t>
  </si>
  <si>
    <t>безвозмездное пользование недвижимым имуществом общей площадью 194 кв.м (балансовой стоимостью 2 222 822,08 рублей)</t>
  </si>
  <si>
    <t>безвозмездное пользование недвижимым имуществом общей площадью 55,2 кв.м (балансовая стомимость 21 600,0 рублей)</t>
  </si>
  <si>
    <t xml:space="preserve">безвозмездное пользование недвижимым имуществом общей площадью 65,0 кв.м </t>
  </si>
  <si>
    <t>аренда недвижимого имущества общей площадью 40,0 кв.м (балансовая стомимость 3 600,0 рублей)</t>
  </si>
  <si>
    <t>№ 107
28.04.2015</t>
  </si>
  <si>
    <t>№ 108
28.04.2015</t>
  </si>
  <si>
    <t>№ 109
28.04.2015</t>
  </si>
  <si>
    <t>№ 110
28.04.2015</t>
  </si>
  <si>
    <t>№ 111
28.04.2015</t>
  </si>
  <si>
    <t>№ 112
28.04.2015</t>
  </si>
  <si>
    <t>№ 113
28.04.2015</t>
  </si>
  <si>
    <t>№ 114
28.04.2015</t>
  </si>
  <si>
    <t>№ 115
28.04.2015</t>
  </si>
  <si>
    <t>№ 116
28.04.2015</t>
  </si>
  <si>
    <t>№ 117
28.04.2015</t>
  </si>
  <si>
    <t>№ 118
28.04.2015</t>
  </si>
  <si>
    <t>№ 119
28.04.2015</t>
  </si>
  <si>
    <t>№ 120
28.04.2015</t>
  </si>
  <si>
    <t>№ 121
28.04.2015</t>
  </si>
  <si>
    <t>№ 122
28.04.2015</t>
  </si>
  <si>
    <t>№ 123
28.04.2015</t>
  </si>
  <si>
    <t>№ 124
13.05.2015</t>
  </si>
  <si>
    <t>№ 125
29.07.2015</t>
  </si>
  <si>
    <t>№ 126
29.07.2015</t>
  </si>
  <si>
    <t>№ 127
09.12.2015</t>
  </si>
  <si>
    <t>Некоммерческое учреждение "Чукотский совет по развитию местных инициатив"</t>
  </si>
  <si>
    <t>689000, Чукотский АО, 
г.Анадырь, ул.Ленина, д.59</t>
  </si>
  <si>
    <t>Региональная общественная организация "Ассоциация коренных малочисленных народов Чукотки"</t>
  </si>
  <si>
    <t>689000, Чукотский АО,
г.Анадырь, ул.Мира, д.9</t>
  </si>
  <si>
    <t>689000, Чукотский АО, г.Анадырь, ул.Отке, д.32</t>
  </si>
  <si>
    <t>689000, Чукотский АО,
г.Анадырь, 
ул.Ленина, д.28-а</t>
  </si>
  <si>
    <t>689000, Чукотский АО, г.Анадырь, ул.Ленина, д.59</t>
  </si>
  <si>
    <t>689000, Чукотский АО,
г.Анадырь, ул.Отке, д.4</t>
  </si>
  <si>
    <t xml:space="preserve">689503, Чукотский АО,
п.Угольные Копи, 
ул.Молодежная, д.1  </t>
  </si>
  <si>
    <t>689000, Чукотский АО,
г.Анадырь, ул.Беринга, д.8-а</t>
  </si>
  <si>
    <t xml:space="preserve">689000, Чукотский АО,
г.Анадырь, ул.Мира, д.15     </t>
  </si>
  <si>
    <t>689000, Чукотский АО,
г.Анадырь, ул.Отке, д.34А</t>
  </si>
  <si>
    <t>689000, Чукотский АО,
г.Анадырь, ул.Ленина, д.28-а</t>
  </si>
  <si>
    <t xml:space="preserve">689202, Чукотский АО,
п.Эгвекинот, ул.Комсомольская,
д.16А, кв.3            </t>
  </si>
  <si>
    <t xml:space="preserve">689202, Чукотский АО,
п.Эгвекинот, ул.Рынтыргина,
д.2, оф.1-310        </t>
  </si>
  <si>
    <t xml:space="preserve">689202, Чукотский АО,
п.Эгвекинот,
ул.Комсомольская, 
д.11, кв.19               </t>
  </si>
  <si>
    <t>689000, Чукотский АО,
г.Анадырь,
ул.Студенческая, д. 3</t>
  </si>
  <si>
    <t>689000, Чукотский АО,
 г.Анадырь, 
ул.Беринга,  д.3</t>
  </si>
  <si>
    <t xml:space="preserve">689450, Чукотский АО,
г.Билибино, ул.Ленина, д.13    </t>
  </si>
  <si>
    <t xml:space="preserve">689450, Чукотский АО, 
г.Билибино, ул.Ленина, д.13  </t>
  </si>
  <si>
    <t xml:space="preserve">689000, Чукотский АО,
г.Анадырь, ул.Мира, д.15  </t>
  </si>
  <si>
    <t>689000, Чукотский АО,
г.Анадырь, ул.Отке, 
д.33а, кв.22</t>
  </si>
  <si>
    <t>689315, Чукотский АО, с.Лорино,
ул.Челюскинцев, д.1</t>
  </si>
  <si>
    <t>689202, Чукотский АО,
п.Эгвекинот,
ул.Ленина, д.13</t>
  </si>
  <si>
    <t>Финансовая
(Постановление Администрации городского округа Анадырь от 9 июля 2014 г. № 391)</t>
  </si>
  <si>
    <t>Финансовая 
(Распоряжение Администрации Чаунского муниципального района
от 13.04.2015
№ 236-рг)</t>
  </si>
  <si>
    <t>безвозмездное пользование недвижимым имуществом общей площадью 313,3 кв.м. (балансовая стоимость
7 896,0 рублей)</t>
  </si>
  <si>
    <t>Финансовая
(Постановление Администрации городского округа Анадырь от
 9 июля 2014 г. № 391)</t>
  </si>
  <si>
    <t xml:space="preserve">Дата принятия решения об оказании поддержки или решения о прекращении оказания поддержки
</t>
  </si>
  <si>
    <t>689000, Чукотский АО,
г.Анадырь, ул. Мира, д.9</t>
  </si>
  <si>
    <t>689000, Чукотский АО,
г.Анадырь, ул.Отке,
 д.30, кв.20</t>
  </si>
  <si>
    <t>689000,  Чукотский АО,
 г.Анадырь, ул.Мира, д.9</t>
  </si>
  <si>
    <t>689000,  Чукотский АО,
 г.Анадырь, ул.Отке, д.4</t>
  </si>
  <si>
    <t>689000, Чукотский АО,
г.Анадырь, ул.Отке,
д.33 а, кв.22</t>
  </si>
  <si>
    <t xml:space="preserve">689000, Чукотский АО,
 г. Анадырь, ул.Мира,  д.15  </t>
  </si>
  <si>
    <t>689000, Чукотский АО, 
г.Анадырь, ул.Ленина,
 д.36 кв.40</t>
  </si>
  <si>
    <t xml:space="preserve">689501, Чукотский АО,
п.Угольные Копи,
ул. Молодежная, д.1  </t>
  </si>
  <si>
    <t xml:space="preserve">689450,Чукотский АО,
г.Билибино, 
ул.Ленина, д.13  </t>
  </si>
  <si>
    <t xml:space="preserve">689450, Чукотский АО,
 г.Билибино, 
ул.Ленина, д.13    </t>
  </si>
  <si>
    <t xml:space="preserve">689450, Чукотский АО,
г.Билибино, 
ул.Ленина, д.13    </t>
  </si>
  <si>
    <t>689000, Чукотский АО, 
г.Анадырь,
 ул.Беринга, д.3</t>
  </si>
  <si>
    <t xml:space="preserve">689202, Чукотский АО,
п.Эгвекинот,
ул.Комсомольская,
д.11, кв.19   </t>
  </si>
  <si>
    <t>689000, Чукотский АО, 
г.Анадырь, 
ул.Студенческая, д.3</t>
  </si>
  <si>
    <t xml:space="preserve">689202, Чукотский АО,
п.Эгвекинот,
 ул.Рынтыргина,
д.2, оф.1-310        </t>
  </si>
  <si>
    <t xml:space="preserve">689202, Чукотский АО,
п.Эгвекинот,
ул.Рынтыргина, д.2   </t>
  </si>
  <si>
    <t xml:space="preserve">689202, Чукотский АО,
п.Эгвекинот, 
ул.Комсомольская, 
д.16А, кв.3            </t>
  </si>
  <si>
    <t>689501, Чукотский АО,
п.Угольные Копи,
 ул.Молодежная, д.1</t>
  </si>
  <si>
    <t xml:space="preserve">689000, Чукотский АО,
г.Анадырь, 
ул.Строителей, д. 9     </t>
  </si>
  <si>
    <t>689000, Чукотский АО,
г.Анадырь,
ул.Студенческая, д.3</t>
  </si>
  <si>
    <t xml:space="preserve">689450, Чукотский АО,
г.Билибино,
ул.Ленина, д.13    </t>
  </si>
  <si>
    <t xml:space="preserve">689000, Чукотский АО,
г.Анадырь,
ул.Строителей, д.9     </t>
  </si>
  <si>
    <t>689000, Чукотский АО,
г.Анадырь,
ул.Отке, д.33а, кв.22</t>
  </si>
  <si>
    <t xml:space="preserve">689000, Чукотский АО,
г.Анадырь,
ул.Мира, д.15  </t>
  </si>
  <si>
    <t>689000, Чукотский АО,
г.Анадырь, ул.Ленина,
 д.36, кв.40</t>
  </si>
  <si>
    <t xml:space="preserve">689450, Чукотский АО,
г.Билибино,ул.Ленина, д.13  </t>
  </si>
  <si>
    <t>689000, Чукотский АО,
г.Анадырь, ул.Беринга, д.3</t>
  </si>
  <si>
    <t xml:space="preserve">689202, Чукотский АО,
п.Эгвекинот,
ул.Комсомольская, 
д.11, кв.19   </t>
  </si>
  <si>
    <t>689000, Чукотский АО,
г.Анадырь, 
ул.Студенческая, д.3</t>
  </si>
  <si>
    <t xml:space="preserve">689202, Чукотский АО,
п.Энвекинот,
ул.Рынтыргина,
д.2, оф.1-310        </t>
  </si>
  <si>
    <t xml:space="preserve">689202, Чукотский АО,
п.Эгвекинот,
ул.Комсомольская,
 д.16А, кв.3            </t>
  </si>
  <si>
    <t>689000, Чукотский АО, 
г.Анадырь,
ул.Студенческая, д.3</t>
  </si>
  <si>
    <t>689000, Чукотский АО,
г.Анадырь, 
ул.Отке, д.34А</t>
  </si>
  <si>
    <t>689000, Чукотский АО,
г.Анадырь,
 ул.Мира, д.15</t>
  </si>
  <si>
    <t>689000, Чукотский АО,
 г.Анадырь,
ул.Беринга, д.8А</t>
  </si>
  <si>
    <t>689000, Чукотский АО, г.Анадырь, ул.Ленина, д.28-а</t>
  </si>
  <si>
    <t xml:space="preserve">689450, Чукотский АО,
 г.Билибино, ул.Ленина, д.13  </t>
  </si>
  <si>
    <t>689000, Чукотский АО,
г.Анадырь, ул.Энергетиков,
д.6, кв.1</t>
  </si>
  <si>
    <t>689000, Чукотский АО,
г.Анадырь, ул.Ленина,
д.10, кв.37</t>
  </si>
  <si>
    <t>689273, Чукотский АО,  с.Нунлигран, 
ул.Центральная, д.2</t>
  </si>
  <si>
    <t xml:space="preserve">689202, Чукотский АО,
п.Эгвекинот,
ул.Рынтыргина, д. 2   </t>
  </si>
  <si>
    <t xml:space="preserve"> 689000, Чукотский АО,
г.Анадырь, 
ул.Строителей, д.9     </t>
  </si>
  <si>
    <t>Развитие межнационального сотрудничества, сохранение и защита самобытности, культуры, языков и традиций народов Российской Федерации</t>
  </si>
  <si>
    <t xml:space="preserve">Деятельность в области образования, просвещения, науки, культуры, искусства, здравоохранения, профилактики и охраны здоровья граждан, пропаганды здорового образа жизни, улучшения морально-психологического состояния граждан, физической культуры и спорта и содействие указанной деятельности, а также содействие духовному развитию личности
</t>
  </si>
  <si>
    <t>Социальная поддержка и защита граждан</t>
  </si>
  <si>
    <t>Деятельность в сфере патриотического, в том числе военно-патриотического, воспитания граждан Российской Федерации</t>
  </si>
  <si>
    <t>Деятельность в области образования, просвещения, науки, культуры, искусства, здравоохранения, профилактики и охраны здоровья граждан, пропаганды здорового образа жизни, улучшения морально-психологического состояния граждан, физической культуры и спорта и содействие указанной деятельности, а также содействие духовному развитию личности</t>
  </si>
  <si>
    <t>Деятельность в области образования, просвещения, науки, культуры, искусства, здравоохранения, профилактики и охраны здоровья граждан, пропаганды здорового образа жизни, улучшения морально-психологического состояния граждан, физической культуры и спорта и содействие указанной деятельности, а также содействие духовному развитию личности;
профилактика социально опасных форм поведения граждан</t>
  </si>
  <si>
    <t xml:space="preserve">Оказание юридической помощи на безвозмездной или на льготной основе гражданам и некоммерческим организациям и правовое просвещение населения, деятельность по защите прав и свобод человека и гражданина
</t>
  </si>
  <si>
    <t> Финансовая (Постановление Правительства ЧАО
 № 431 от 21 октября 2011 года)</t>
  </si>
  <si>
    <t> Финансовая (Постановление Правительства ЧАО от 22 июля 2008 года
 № 129)</t>
  </si>
  <si>
    <t> Финансовая (Постановление Правительства ЧАО от
 9 апреля 2014 года
 № 163)</t>
  </si>
  <si>
    <t>Финансовая 
(Постановление Правительства ЧАО от 
15 апреля 2014 года
 № 168)</t>
  </si>
  <si>
    <t>Финансовая (Постановление Правительства ЧАО
 № 67 от 17 февраля 
2014 года)</t>
  </si>
  <si>
    <t> Финансовая 
(Постановление Правительства ЧАО от
 22 июля 2008 года
 № 129)</t>
  </si>
  <si>
    <t> Финансовая (Постановление Правительства ЧАО
№ 67 от 17 февраля
 2014 года)</t>
  </si>
  <si>
    <t>Финансовая 
(Постановление Правительства ЧАО от
 15 апреля 2014 года
 № 168)</t>
  </si>
  <si>
    <t>Финансовая
(Постановление Администрации городского округа Анадырь от 9 июля
 2014 г. № 391)</t>
  </si>
  <si>
    <t>Финансовая 
(Постановление Правительства ЧАО от
15 апреля 2014 года
 № 168)</t>
  </si>
  <si>
    <t>№ 128
14.03.2016</t>
  </si>
  <si>
    <t>№ 82
29.12.2014</t>
  </si>
  <si>
    <t>№ 79
29.05.2014</t>
  </si>
  <si>
    <t>№ 86
30.03.2015</t>
  </si>
  <si>
    <t>Территориально-соседская община коренных малочисленных народов Севера «Сиреники»</t>
  </si>
  <si>
    <t>№ 87
30.03.2015</t>
  </si>
  <si>
    <t>№ 88
30.03.2015</t>
  </si>
  <si>
    <t>№ 89
30.03.2015</t>
  </si>
  <si>
    <t>№ 90
30.03.2015</t>
  </si>
  <si>
    <t>Территориально-соседская община коренных малочисленных народов Севера «Энмелен»</t>
  </si>
  <si>
    <t>№ 91
30.03.2015</t>
  </si>
  <si>
    <t>№ 92
30.03.2015</t>
  </si>
  <si>
    <t>№ 93
30.03.2015</t>
  </si>
  <si>
    <t>№ 94
30.03.2015</t>
  </si>
  <si>
    <t>Местная религиозная организация православный Приход храма Архангела Михаила с. Лаврентия Чукотского района Чукотского автономного округа Анадырской и Чукотской Епархии Русской Православной Церкви</t>
  </si>
  <si>
    <t>№ 95
30.03.2015</t>
  </si>
  <si>
    <t>Территориально-соседская община коренных малочисленных народов Севера «Чаплино»</t>
  </si>
  <si>
    <t>№ 96
30.03.2015</t>
  </si>
  <si>
    <t>Территориально-соседская община коренных малочисленных народов Севера «Янракыннот»</t>
  </si>
  <si>
    <t>№ 97
30.03.2015</t>
  </si>
  <si>
    <t>689273, Чукотский АО,
 с.Сиреники, 
ул.Мандрикова, д.4</t>
  </si>
  <si>
    <t>689273, Чукотский АО, 
 с.Сиреники, 
ул.Мандрикова, д.4</t>
  </si>
  <si>
    <t>689273, Чукотский АО,  с.Нунлигран,
 ул.Центральная, д.2</t>
  </si>
  <si>
    <t>689275, Чукотский АО, с.Энмелен, ул. Набережная
Чирикова, д. 14</t>
  </si>
  <si>
    <t>689202, Чукотский АО,
п.Эгвекинот, 
ул.Ленина, д.18</t>
  </si>
  <si>
    <t>689300, Чукотский АО, с.Лаврентия, 
ул.Советская, д.9</t>
  </si>
  <si>
    <t>689272, Чукотский АО,   с.Новое Чаплино,
 ул. Мира, д. 1</t>
  </si>
  <si>
    <t>689271, Чукотский АО, 
с. Янракыннот,
 ул. Советская, д. 2</t>
  </si>
  <si>
    <t>Безвозмездное пользование недвижимым имуществом  (балансовая стоимость
 952 056,26 рублей)</t>
  </si>
  <si>
    <t>Безвозмездное пользование движимым имуществом (балансовая стоимость
 27 000,0 рублей)</t>
  </si>
  <si>
    <t>Безвозмездное пользование движимым имуществом (балансовая стоимость 
763 959,0 рублей)</t>
  </si>
  <si>
    <t>Безвозмездное пользование недвижимым имуществом общей площадью 
9 117,5 кв.м, движимым имуществом (балансовой стоимостью 7 426 180,0
рублей)</t>
  </si>
  <si>
    <t>Безвозмездное пользование недвижимым имуществом общей площадью 88,7 кв.м.</t>
  </si>
  <si>
    <t>Безвозмездное пользование недвижимым имуществом общей площадью 221,8 кв.м. (балансовая стоимость
145 200,0 рублей)</t>
  </si>
  <si>
    <t>Безвозмездное пользование движимым имуществом (балансовой стоимостью
2 682 870,5 рублей)</t>
  </si>
  <si>
    <t>Безвозмездное пользование движимым имуществом (балансовой стоимостью
1 195 240,95 рублей)</t>
  </si>
  <si>
    <t>Безвозмездное пользование движимым имуществом (балансовой стоимостью
933 000,0 рублей)</t>
  </si>
  <si>
    <t>Безвозмездное пользование:
недвижимым имуществом общей площадью 120 кв.м (балансовая стоимость 
4 399 050,0 рублей)
движимым имуществом (балансовая стоимость 
704 908,39 рублей)</t>
  </si>
  <si>
    <t>Территориальная соседская община коренных малочисленных народов Севера "Анкальыт" (Морской народ)</t>
  </si>
  <si>
    <t>размер поддержки, рублей</t>
  </si>
  <si>
    <t> Финансовая (Постановление Правительства ЧАО от 11 марта 2012 года
 № 85)</t>
  </si>
  <si>
    <t>Финансовая (Постановление Правительства ЧАО от
 9 апреля 2014 года
 № 163)</t>
  </si>
  <si>
    <t>Региональная общественная организация «Ассоциация коренных малочисленных народов Чукотки»</t>
  </si>
  <si>
    <t>Региональное некоммерческое партнерство «Союз морских зверобоев»</t>
  </si>
  <si>
    <t>Региональная общественная организации любителей чукотского языка Чукотского автономного округа «Родное слово»</t>
  </si>
  <si>
    <t>689000, Чукотский АО,
г.Анадырь, ул.Беринга, д.20</t>
  </si>
  <si>
    <t>Региональный Чукотский общественный фонд "Полюс надежды"</t>
  </si>
  <si>
    <t>Финансовая (Постановление Правительства ЧАО
 № 167 от 15 апреля
 2014 года)</t>
  </si>
  <si>
    <t>689000, Чукотский АО,
г.Анадырь, ул.Ленина,
д.23</t>
  </si>
  <si>
    <t>Общероссийская общественная организация "Союз кинематографистов Российской Федерации"</t>
  </si>
  <si>
    <t>Финансовая 
(Постановление Правительства ЧАО
 № 163 от 09.04.2014 года)</t>
  </si>
  <si>
    <t> Финансовая (Постановление Правительства ЧАО
 № 163 от 09.04.2014 года)</t>
  </si>
  <si>
    <t>Православная религиозная организация Анадырская и Чукотская Епархия Русской Православной Церкви</t>
  </si>
  <si>
    <t>689000, Чукотский АО, 
г.Анадырь, 
ул. Партизанская, д.7</t>
  </si>
  <si>
    <t>Департамент образования, культуры и спорта Чукотского автономного округа</t>
  </si>
  <si>
    <t> Финансовая (Распоряжение Правительства ЧАО от 22.01.2014 г. № 9-рп,  резервный фонд)</t>
  </si>
  <si>
    <t>689000, Чукотский АО, 
г. Анадырь, ул. Ленина, д. 21</t>
  </si>
  <si>
    <t>123056, г. Москва, 
ул. Васильевская, д. 13, стр. 1</t>
  </si>
  <si>
    <t>689000, Чукотский АО, 
г. Анадырь, ул. Беринга, д. 11</t>
  </si>
  <si>
    <t>Чукотская окружная спортивная общественная организация "Федерация бадминтона"</t>
  </si>
  <si>
    <t>689000, Чукотский АО,
г. Анадырь, ул. Отке, 
д. 40, кв. 36</t>
  </si>
  <si>
    <t>1) Развитие межнационального сотрудничества, сохранение и защита самобытности, культуры, языков и традиций народов Российской Федерации; 
2) Деятельность в области образования, просвещения, науки, культуры, искусства, здравоохранения, профилактики и охраны здоровья граждан, пропаганды здорового образа жизни, улучшения морально-психологического состояния граждан, физической культуры и спорта и содействие указанной деятельности, а также содействие духовному развитию личности</t>
  </si>
  <si>
    <t>№ 100 
30.03.2015</t>
  </si>
  <si>
    <t>№ 101 
30.03.2015</t>
  </si>
  <si>
    <t>№ 102 
30.03.2015</t>
  </si>
  <si>
    <t>№ 103 
30.03.2015</t>
  </si>
  <si>
    <t>№ 104 
30.03.2015</t>
  </si>
  <si>
    <t>Финансовая 
(Постановление Правительства ЧАО
 № от 29 апреля 2016 года № 225  года)</t>
  </si>
  <si>
    <t>№ 131
25.04.2016</t>
  </si>
  <si>
    <t>№ 132
25.04.2016</t>
  </si>
  <si>
    <t>№ 134
25.04.2016</t>
  </si>
  <si>
    <t>№ 133
25.04.2016</t>
  </si>
  <si>
    <t>№ 135
25.04.2016</t>
  </si>
  <si>
    <t>№ 141
25.04.2016</t>
  </si>
  <si>
    <t>№ 140
25.04.2016</t>
  </si>
  <si>
    <t>№ 139
25.04.2016</t>
  </si>
  <si>
    <t>№ 138
25.04.2016</t>
  </si>
  <si>
    <t>№ 137
25.04.2016</t>
  </si>
  <si>
    <t>№ 136
25.04.2016</t>
  </si>
  <si>
    <t>№ 142
25.04.2016</t>
  </si>
  <si>
    <t>№ 129
25.04.2016</t>
  </si>
  <si>
    <t>№ 130
25.04.2016</t>
  </si>
  <si>
    <t>№ 143
12.05.2016</t>
  </si>
  <si>
    <t>№ 144
12.05.2016</t>
  </si>
  <si>
    <t>№ 145
16.05.2016</t>
  </si>
  <si>
    <t>№ 146
16.05.2016</t>
  </si>
  <si>
    <t>№ 147
16.05.2016</t>
  </si>
  <si>
    <t>№ 148
10.06.2016</t>
  </si>
  <si>
    <t>№ 149
25.08.2016</t>
  </si>
  <si>
    <t>№ 150
25.08.2016</t>
  </si>
  <si>
    <t>№ 151
25.08.2016</t>
  </si>
  <si>
    <t>№ 152
25.08.2016</t>
  </si>
  <si>
    <t>№ 153
25.08.2016</t>
  </si>
  <si>
    <t>№ 154
25.08.2016</t>
  </si>
  <si>
    <t>№ 155
25.08.2016</t>
  </si>
  <si>
    <t>№ 156
25.08.2016</t>
  </si>
  <si>
    <t>№ 157
25.08.2016</t>
  </si>
  <si>
    <t>№ 158
20.09.2016</t>
  </si>
  <si>
    <t>№ 159
20.09.2016</t>
  </si>
  <si>
    <t>Деятельность в области образования, просвещения, науки, культуры, искусства, здравоохранения, профилактики и охраны здоровья граждан, пропаганды здорового образа жизни, улучшения морально-психологического состояния граждан, физической культуры и спорта и содействие указанной деятельности, а также содействие духовному развитию личности; профилактика социально опасных форм поведения граждан</t>
  </si>
  <si>
    <t xml:space="preserve">Аппарат Губернатора и Правительства Чукотского автономного округа </t>
  </si>
  <si>
    <t>Финансовая 
(Постановление Правительства ЧАО от
 17 февраля 2014 года
 № 67)</t>
  </si>
  <si>
    <t>Территориальная соседская община кореных малочисленных народов Чукотки "Айгыск'ытылян-Северный путь"</t>
  </si>
  <si>
    <t>689000, Чукотский АО,
 г.Анадырь, ул.Отке,
д.60, кв.32</t>
  </si>
  <si>
    <t>Автономная некоммерческая организация "Продюсерский центр "КИНОВЕК"</t>
  </si>
  <si>
    <t>123056 Москва, ул. Васильевская, д. 3, оф.58</t>
  </si>
  <si>
    <t>№ 161
01.03.2017</t>
  </si>
  <si>
    <t>№ 160
18.02.2017</t>
  </si>
  <si>
    <t>№ 162
01.03.2017</t>
  </si>
  <si>
    <t>№ 163
01.03.2017</t>
  </si>
  <si>
    <t>№ 164
01.03.2017</t>
  </si>
  <si>
    <t>Деятельность в области приобретения прав и проведения работ по производству, тиражированию и распространению кино-теле-видеофильмов; проведения мероприятий и организация рекламно-информационных компаний с целью сохранения, создания, распространения и освоения культурных ценностей; распространения информации в области художественного образования, культуры, выставочной и гастрольно-концертной деятельности</t>
  </si>
  <si>
    <t>№ 165
23.03.2017</t>
  </si>
  <si>
    <t>№ 166
14.04.2017</t>
  </si>
  <si>
    <t>№ 167
14.04.2017</t>
  </si>
  <si>
    <t>№ 168
14.04.2017</t>
  </si>
  <si>
    <t>№ 169
14.04.2017</t>
  </si>
  <si>
    <t>№ 170
14.04.2017</t>
  </si>
  <si>
    <t>№ 171
14.04.2017</t>
  </si>
  <si>
    <t>№ 172
14.04.2017</t>
  </si>
  <si>
    <t>Региональный Чукотский общественный фонд «Полюс надежды»</t>
  </si>
  <si>
    <t>Чукотская региональная молодежная общественная организация «СЛЕД»</t>
  </si>
  <si>
    <t>Общественная организация Чукотское автономное окружное отделение Общероссийской Общественной организации "Российский Красный Крест"</t>
  </si>
  <si>
    <t xml:space="preserve">689000, Чукотский АО,
г.Анадырь, ул.Беринга, д.20
</t>
  </si>
  <si>
    <t xml:space="preserve">689000, Чукотский АО,
г.Анадырь, ул.Отке,
д.33 а, кв.22
</t>
  </si>
  <si>
    <t xml:space="preserve">689000, Чукотский АО,
г.Анадырь, ул.Мира, д.9
</t>
  </si>
  <si>
    <t>Финансовая (Постановление Правительства Чукотского автономного округа от 17 марта 2017 года № 108)</t>
  </si>
  <si>
    <t>Финансовая (Постановление Правительства Чукотского автономного округа от 15 апреля 2014 года № 168)</t>
  </si>
  <si>
    <t>1 198 900</t>
  </si>
  <si>
    <t>№ 173
20.04.2017</t>
  </si>
  <si>
    <t>№ 174
20.04.2017</t>
  </si>
  <si>
    <t>№ 175
20.04.2017</t>
  </si>
  <si>
    <t>Общественная организация "Физкультурно-спортивный клуб "Динамо-Анадырь"</t>
  </si>
  <si>
    <t>Чукотская окружная спортивная общественная организация «Федерация бадминтона»</t>
  </si>
  <si>
    <t>Физкультурно-спортивная общественная организация Чукотского автономного округа "Молодежный клуб единоборств "Ударник"</t>
  </si>
  <si>
    <t>689000 Чукотский АО Анадырь г Чукотская ул д.15</t>
  </si>
  <si>
    <t>689000, Чукотский АО г. Анадырь, ул. Отке, д. 40, кв. 36</t>
  </si>
  <si>
    <t>689501 Автономный Чукотский округ, пгт. Угольные Копи, ул. Первомайская д. 10 кв. 5</t>
  </si>
  <si>
    <t xml:space="preserve">Деятельность в области организации спортивных секций, соревнований, учебно-тренировочных лагерей по различным видам спорта. Организация участия членов клуба в соревнованиях различного уровня. Прочая деятельность в области развития физической культуры и спорта. </t>
  </si>
  <si>
    <t>Деятельность в области организация работы спортивных клубов, секций по видам спорта, ОФП, участие в российских и международных соревнованиях, организация спартакиад, спортивных праздников, соревнований, спортивных турниров, организация выступлений команд по бадминтону, организация благотворительной помощи перспективным спортсменам, тренерам, а также материальной и моральной поддержки ветеранов спорта</t>
  </si>
  <si>
    <t xml:space="preserve">Деятельность в области развития физической культуры и спорта, охрана и укрепление здоровья спортсменов, обеспечение спортсменов и тренеров необходимыми условиями для тренировок, принятие участия в реализации государственных и неправительственных программ развития физической культуры и спорта, организация и проведение физкультурных и спортивных мероприятий, информационное обеспечение физкультурных и спортивных мероприятий.  </t>
  </si>
  <si>
    <t>Финансовая Постановлением Правительства Чукотского автономного округа от 20 марта 2017 года № 115</t>
  </si>
  <si>
    <t>Чукотская региональная детско-молодежная общественная танцевальная организация «Фристайл»</t>
  </si>
  <si>
    <t>Финансовая Постановлением Правительства Чукотского автономного округа от 20 марта 2017 года № 225</t>
  </si>
  <si>
    <t>№176 02.05.2017</t>
  </si>
  <si>
    <t>№177 02.05.2017</t>
  </si>
  <si>
    <t>№178 02.05.2017</t>
  </si>
  <si>
    <t>№179 02.05.2017</t>
  </si>
  <si>
    <t>№180 02.05.2017</t>
  </si>
  <si>
    <t>№181 02.05.2017</t>
  </si>
  <si>
    <t>№182 02.05.2017</t>
  </si>
  <si>
    <t>№183 02.05.2017</t>
  </si>
  <si>
    <t>№184 02.05.2017</t>
  </si>
  <si>
    <t>№185 02.05.2017</t>
  </si>
  <si>
    <t>№186 02.05.2017</t>
  </si>
  <si>
    <t>№187 02.05.2017</t>
  </si>
  <si>
    <t>№188 02.05.2017</t>
  </si>
  <si>
    <t>№189 02.05.2017</t>
  </si>
  <si>
    <t xml:space="preserve">Деятельность в сфере, осуществление волонтерской деятельности, организация  и проведение концертов, осуществление благотворительных концертов , проведение встреч , консультаций , мастер-классов со специалистами . </t>
  </si>
  <si>
    <t>689000, Чукотский АО,г. Анадырь , ул .Отке,д.50 , кв 51</t>
  </si>
  <si>
    <t>№190 02.05.2017</t>
  </si>
  <si>
    <t>№191 02.05.2017</t>
  </si>
  <si>
    <t>Некоммерческое партнерство «Этнографическое бюро».</t>
  </si>
  <si>
    <t xml:space="preserve">Деятельность в сфере,проведение исследований ,экспертиз на территории Урала и др регионов . Проведение историко-культурных археологических экспертиз , разведок , подготовка к публикации матерьялов научных. </t>
  </si>
  <si>
    <t xml:space="preserve"> Свердловская обл 620137 Екатеренбург , Академическая  26кв59</t>
  </si>
  <si>
    <t>Финансовая Постановлением Правительства Чукотского автономного округа от 09 апреля 2014 года № 163</t>
  </si>
  <si>
    <t>№192 02.05.2017</t>
  </si>
  <si>
    <t>№194 05.05.2017</t>
  </si>
  <si>
    <t>№193 05.05.2017</t>
  </si>
  <si>
    <t>Департамент социальной политики  Чукотского автономного округа</t>
  </si>
  <si>
    <t>№195 05.05.2017</t>
  </si>
  <si>
    <t>24.04.2017 г</t>
  </si>
  <si>
    <t>Финансовая Постановлением Правительства Чукотского автономного округа от 10 марта 2017 года № 100</t>
  </si>
  <si>
    <t>689300 ЧАО село Лаврентия ул. Дежнева д. 43 корпус А кв. 1</t>
  </si>
  <si>
    <t>№196 15.05.2017</t>
  </si>
  <si>
    <t xml:space="preserve">Департамент образования, культуры и спорта Чукотского автономного округа </t>
  </si>
  <si>
    <t xml:space="preserve">Деятельность в области достижения, социальных ,благотворительных,культурно-образовательных и научных целей , а именно:сохранения и популяризации самобытности, языка и культурного наследия коренных малочисленных народов Крайнего Севера , развитие межнационального сотрудничества, развитие туризма и экотуризма , организация и проведения (участия в проведении)концертов, фестивалей, демонстрации художественных,документальных, научно-популярных фильмов и прочих культурных мероприятий . </t>
  </si>
  <si>
    <t>18.04.2017 г</t>
  </si>
  <si>
    <t xml:space="preserve">Чукотская окружная спортивная общественная организация "Созидариум" </t>
  </si>
  <si>
    <t>№197 15.05.2017</t>
  </si>
  <si>
    <t>Финансовая Постановлением Правительства Чукотского автономного округа от 10 марта  2017 года № 101</t>
  </si>
  <si>
    <t>№198 15.05.2017</t>
  </si>
  <si>
    <t>Финансовая Постановлением Правительства Чукотского автономного округа от 24 марта  2017 года № 123</t>
  </si>
  <si>
    <t>24.03.2017 г</t>
  </si>
  <si>
    <t>№199 15.05.2017</t>
  </si>
  <si>
    <t>№200 15.05.2017</t>
  </si>
  <si>
    <t>6 059 000</t>
  </si>
  <si>
    <t>Финансовая Постановлением Правительства Чукотского автономного округа от 29 марта  2017 года № 129</t>
  </si>
  <si>
    <t>№201 10.06.2017</t>
  </si>
  <si>
    <t>№202 10.06.2017</t>
  </si>
  <si>
    <t>Чукотская общественная организация физкультурно-спортивной и туристической направленности «Выше, Быстрее, Сильнее, Дальше»</t>
  </si>
  <si>
    <t>689000 ЧАО г. Анадырь ул. Отке д. 41 кв. 23</t>
  </si>
  <si>
    <t>Финансовая Постановлением Правительства Чукотского автономного округа от 16 марта  2017 года № 106</t>
  </si>
  <si>
    <t>Наименование постоянно действующего органа некоммерческой организации</t>
  </si>
  <si>
    <t>Размер поддержки, полученный в 2014 г.</t>
  </si>
  <si>
    <t>Размер поддержки, полученный в 2015 г.</t>
  </si>
  <si>
    <t>Размер поддержки, полученный в 2016 г.</t>
  </si>
  <si>
    <t>Размер поддержки, полученный в 2017 г.</t>
  </si>
  <si>
    <t xml:space="preserve">общая сумма поддержки за все годы </t>
  </si>
  <si>
    <t>Размер поддержки, полученный в 2013 г.</t>
  </si>
  <si>
    <t>Размер поддержки, полученный в 2018 г.</t>
  </si>
  <si>
    <t>№ 203
04.07.2017</t>
  </si>
  <si>
    <t>Финансовая Постановлением Правительства Чукотского автономного округа от 10.12.2015 № 665</t>
  </si>
  <si>
    <t xml:space="preserve">Постановлением Администрации
городского округа Анадырь
</t>
  </si>
  <si>
    <t>Финансовая (Постановление Правительства Чукотского автономного округа от 30 марта  2016 года № 151)</t>
  </si>
  <si>
    <t>№ 204
01.08.2017</t>
  </si>
  <si>
    <t>№ 205
01.08.2017</t>
  </si>
  <si>
    <t>№ 206
08.12.2017</t>
  </si>
  <si>
    <t>Финансовая (Постановлением Правительства Чукотского автономного округа от 01.11.2017 года. № 384)</t>
  </si>
  <si>
    <t>Местная общественная организация "Этнокультурный и туристический центр "Созидариум"</t>
  </si>
  <si>
    <t>№ 207
02.02.2018</t>
  </si>
  <si>
    <t xml:space="preserve">689000 Чукотский АО Анадырь г Энергетиков ул д.7 
</t>
  </si>
  <si>
    <t>№ 208
5.03.2018</t>
  </si>
  <si>
    <t>№ 209
5.03.2018</t>
  </si>
  <si>
    <t>№ 210
5.03.2018</t>
  </si>
  <si>
    <t>№ 211
5.03.2018</t>
  </si>
  <si>
    <t>№ 212
5.03.2018</t>
  </si>
  <si>
    <t>Территориально - соседская община коренных малочисленных народов Чукотки "НЫК ЭРГАТК ЭН -СВЕТЯЩИЙ"</t>
  </si>
  <si>
    <t>689503, Чукотский автономный округ, Анадырский район, Угольные копи- 3, ул. Портовая, д.14, кв.24</t>
  </si>
  <si>
    <t>№ 213 06.03.2018</t>
  </si>
  <si>
    <t>05.03.2018 г</t>
  </si>
  <si>
    <t>№ 214
12.03.2018</t>
  </si>
  <si>
    <t>№ 215
12.03.2018</t>
  </si>
  <si>
    <t>Некоммерческая организация некоммерческое партнерство Союз оленеводов Чукотки</t>
  </si>
  <si>
    <t>689000 Чукотский АО Анадырь г. Отке д.4 каб. 120</t>
  </si>
  <si>
    <t>Финансовая Постановлением Правительства Чукотского автономного округа от 26 января  2018 года № 19</t>
  </si>
  <si>
    <t>№ 216
15.03.2018</t>
  </si>
  <si>
    <t>№ 217
15.03.2018</t>
  </si>
  <si>
    <t>Финансовая Постановлением Правительства Чукотского автономного округа от 29.12.2015 г. № 658</t>
  </si>
  <si>
    <t>№ 218
15.03.2018</t>
  </si>
  <si>
    <t>№ 219
15.03.2018</t>
  </si>
  <si>
    <t>ГОСУДАРСТВЕННОЕ БЮДЖЕТНОЕ УЧРЕЖДЕНИЕ ЧУКОТСКОГО АВТОНОМНОГО ОКРУГА "МУЗЕЙНЫЙ ЦЕНТР "НАСЛЕДИЕ ЧУКОТКИ"</t>
  </si>
  <si>
    <t>Г АНАДЫРЬ,УЛ РУЛЬТЫТЕГИНА Д 5</t>
  </si>
  <si>
    <t>Деятельность по охране исторических мест и зданий, памятников культуры</t>
  </si>
  <si>
    <t>№ 220
30.03.2018</t>
  </si>
  <si>
    <t>№ 221
30.03.2018</t>
  </si>
  <si>
    <t>Финансовая Постановлением Правительства Чукотского автономного округа от 21 февраля  2018 года № 50</t>
  </si>
  <si>
    <t>№ 222 10.04.2018</t>
  </si>
  <si>
    <t>03.04.2018 г</t>
  </si>
  <si>
    <t>689000, Чукотский АО,
г.Анадырь, ул.Отке, д 34 "а".</t>
  </si>
  <si>
    <t>Финансовая Постановлением Правительства Чукотского автономного округа от 15 апреля  2014 года № 168</t>
  </si>
  <si>
    <t>№ 223
18.04.2018</t>
  </si>
  <si>
    <t>16.04.2018 г.</t>
  </si>
  <si>
    <t>№ 224
18.04.2018</t>
  </si>
  <si>
    <t>№ 225
18.04.2018</t>
  </si>
  <si>
    <t>№ 226
18.04.2018</t>
  </si>
  <si>
    <t>№ 227
18.04.2018</t>
  </si>
  <si>
    <t>№ 228
18.04.2018</t>
  </si>
  <si>
    <t>№ 229
18.04.2018</t>
  </si>
  <si>
    <t>№ 230
18.04.2018</t>
  </si>
  <si>
    <t>№ 231
18.04.2018</t>
  </si>
  <si>
    <t>№ 232
18.04.2018</t>
  </si>
  <si>
    <t>№ 233
18.04.2018</t>
  </si>
  <si>
    <t>№ 234
18.04.2018</t>
  </si>
  <si>
    <t>№ 235
18.04.2018</t>
  </si>
  <si>
    <t>№ 236
18.04.2018</t>
  </si>
  <si>
    <t>№ 237
18.04.2018</t>
  </si>
  <si>
    <t>№ 238
18.04.2018</t>
  </si>
  <si>
    <t>№ 239
18.04.2018</t>
  </si>
  <si>
    <t>Анадырская городская молодежная общественная организация "Молодежная МЭРиЯ Анадыря"</t>
  </si>
  <si>
    <t>689000, ЧАО, г. Анадырь, ул. Рультытегина, д. 1, каб. 6.</t>
  </si>
  <si>
    <t>Деятельность в сфере взаимодействия с Общественной молодежной палатой ЧАО, выражает и защищает интересы молодежи, участвует в разработке и реализации целевых молодежных программ, деятельность в области образования, культуры и спорта</t>
  </si>
  <si>
    <t>№ 240
18.04.2018</t>
  </si>
  <si>
    <t>Чукотское региональное отделение Всероссийской общественной организации «Молодая Гвардия Единой России»</t>
  </si>
  <si>
    <t>689000, Чукотский автономный округ, город Анадырь, улица Отке, 35, 1</t>
  </si>
  <si>
    <t>Деятельность в сфере патриотического и гордость за свою страну,  выражает и защищает интересы молодежи  в том числе интернет - пространстве, сохранение и преумножение культуры, содействию науки, спорта и туризма.</t>
  </si>
  <si>
    <t>№ 241
20.04.2018</t>
  </si>
  <si>
    <t>Чукотская региональная детско-молодежная общественная танцевальная организация "Фристайл"</t>
  </si>
  <si>
    <t>689000, Чукотский АО, г.Анадырь, 
ул. Отке, д. 50 кв. 51</t>
  </si>
  <si>
    <t>Деятельность в области культуры и искусства,  пропаганды здорового образа жизни,  содействие духовному развитию личности;
развитие детского и молодежного общественного движения;
 осуществление волонтерской (добровольческой) деятельности, направленной на социально-культурную деятельность;
 осуществление благотворительной деятельности</t>
  </si>
  <si>
    <t> Финансовая (Постановление Правительства ЧАО от 15 апреля 2014 года
 № 168)</t>
  </si>
  <si>
    <t>№ 242
18.04.2018</t>
  </si>
  <si>
    <t>18.05.2018 г.</t>
  </si>
  <si>
    <t>Финансовая Постановлением Правительства Чукотского автономного округа от 11 апреля 2018 года № 116</t>
  </si>
  <si>
    <t>№ 243
18.04.2018</t>
  </si>
  <si>
    <t>Чукотская региональная детско-молодежная спортивная общественная организация «Бей-беги»</t>
  </si>
  <si>
    <t>№ 244
20.04.2018</t>
  </si>
  <si>
    <t>Чукотская окружная спортивная общественная организация «Федерация бокса»</t>
  </si>
  <si>
    <t>689000 ЧАО г. Анадырь ул. Строителей д. 12 кв. 33</t>
  </si>
  <si>
    <t>№ 245
04.06.2018</t>
  </si>
  <si>
    <t>Муниципальное бюджетное общеобразовательное учреждение «Основная общеобразовательная  школа села Сиреники»</t>
  </si>
  <si>
    <t>689273, Чукотский автономный округ, Провиденский район, село Сиреники, улица Мандрикова, дом 29</t>
  </si>
  <si>
    <t>Деятельность в области реализации образовательных программ начального общего образования, основного общего образования, среднего общего образования, дополнительных общеразвивающих программ; присмотр и уход за детьми; содержание детей; организация отдыха и оздаровление обучающихся в каникулярное время; организация питания обучающихся; организация и проведение олимпиад, конкурсов, мероприятий, направленных на выявление и развитие у обучающихся интелектуальных и творческих способностей, способностей к занятиям, физической культуре и спортом, интереса к научной (научно-исследовательской) деятельности, творческой деятельности, физической спортивной деятельности</t>
  </si>
  <si>
    <t xml:space="preserve">Финансовая          (Приказ Департамента образования, культуры и спорта от 18.05.2018 г. № 01-23/122) </t>
  </si>
  <si>
    <t>№ 246
04.06.2018</t>
  </si>
  <si>
    <t>Муниципальное автономное образовательное учреждение дополнительного образования «Центр детского творчества поселка Провидения»</t>
  </si>
  <si>
    <t>689251, Чукотский автономный округ, Провиденский район, поселок городского типа Провидения, Полярная улица, дом 17</t>
  </si>
  <si>
    <t>Реализует общеобразовательные программы – дополнительные общеразвивающие программы:
Декоративно-прикладная направленность,
Художественно-эстетическая направленность,
Научно-техническая направленность,
Социально-педагогическая направленность,
Этнографическая направленность,
Военно-патриотическая направленность,
Эколого-краеведческая направленность,
Интеллектуально-творческая направленность.</t>
  </si>
  <si>
    <t>№ 247
04.06.2018</t>
  </si>
  <si>
    <t>Муниципальное бюджетное общеобразовательное учреждение «Средняя общеобразовательная школа № 1 города Анадыря»</t>
  </si>
  <si>
    <t>689000, Чукотский автономный округ, город Анадырь, улица Отке, 25</t>
  </si>
  <si>
    <t>№ 248
04.06.2018</t>
  </si>
  <si>
    <t>Муниципальное автономное общеобразовательное учреждение «Средняя общеобразовательная школа города Билибино Чукотского автономного округа»</t>
  </si>
  <si>
    <t>689450, Чукотский автономный округ, Билибинский район, город Билибино, улица Ленина, дом 2</t>
  </si>
  <si>
    <t>№ 249
04.06.2018</t>
  </si>
  <si>
    <t>Государственное автономное профессиональное образовательное учреждение Чукотского автономного округа «Чукотский многопрофильный колледж»</t>
  </si>
  <si>
    <t>689000, Чукотский автономный округ, город Анадырь, Студенческая улица, 3</t>
  </si>
  <si>
    <t>Деятельность в области реализации основных образовательных программ начального профессионального образования, среднего профессионального образования базовой и углубленной подготовки по направлениям подготовки (специальностям), установленным лицензией на право осуществления образовательной деятельности, в пределах государственных заданий (контрольных цифр приема граждан) в соответствии с федеральными государственными образовательными стандартами (в том числе на платной основе); реализация программы среднего (полного) общего образования в пределах основных профессиональных образовательных программ начального и среднего профессионального образования; реализация дополнительных профессиональных образовательных программ (повышение квалификации); профессиональная подготовка;реализация программ дополнительного образования;деятельность общежития для временного проживания студентов и обучающихся очного обучения.</t>
  </si>
  <si>
    <t>№ 250
04.06.2018</t>
  </si>
  <si>
    <t>Муниципальное бюджетное общеобразовательное учреждение «Центр образования села Амгуэмы»</t>
  </si>
  <si>
    <t>689215, Чукотский автономный округ, Иультинский район, село Амгуэма, Северная улица, 29</t>
  </si>
  <si>
    <t>№ 251
04.06.2018</t>
  </si>
  <si>
    <t>Муниципальное бюджетное дошкольное образовательное учреждение Детский сад «Алёнушка» общеразвивающего вида города Билибино</t>
  </si>
  <si>
    <t>689450, Чукотский автономный округ, Билибинский район, город Билибино, Весенний проезд, дом 1</t>
  </si>
  <si>
    <t xml:space="preserve">Деятельность в области реализации основной общеобразовательной программы - образовательной программы дошкольного образования согласно лицензии; присмотр за детьми </t>
  </si>
  <si>
    <t>№ 252
04.06.2018</t>
  </si>
  <si>
    <t>24.05.2018 г.</t>
  </si>
  <si>
    <t>Муниципальное бюджетное общеобразовательное учреждение «Центр образования села Марково»</t>
  </si>
  <si>
    <t>689530, Чукотский автономный округ, Анадырский район, село Марково, улица Берзина, 19</t>
  </si>
  <si>
    <t>Финансовая            (приказ Департамента образования, культуры и спорта от 24.05.2018 г. № 01-23/128)</t>
  </si>
  <si>
    <t>№ 253
04.06.2018</t>
  </si>
  <si>
    <t>Муниципальное бюджетное общеобразовательное учреждение «Школа-интернат среднего общего образования с. Кепервеем» Билибинского муниципального района Чукотского автономного округа</t>
  </si>
  <si>
    <t>689480, Чукотский автономный округ, Билибинский район, село Кепервеем, улица Комарова, 16</t>
  </si>
  <si>
    <t>№ 254
04.06.2018</t>
  </si>
  <si>
    <t>Муниципальное бюджетное общеобразовательное учреждение «Центр образования села Алькатваама»</t>
  </si>
  <si>
    <t>689125, Чукотский автономный округ, Анадырский район, село Алькатваам, улица Тэгрынкеу, 13</t>
  </si>
  <si>
    <t>№ 255
03.07.2018</t>
  </si>
  <si>
    <t>13.03.2018 г.</t>
  </si>
  <si>
    <t>Муниципальное бюджетное образовательное учреждение «Центр образования с. Анюйск Билибинского муниципального района Чукотского автономного округа»</t>
  </si>
  <si>
    <t>Чукотский автономный округ, Билибинский район, с. Анюйск, ул. Полярная, д. 15 А</t>
  </si>
  <si>
    <t xml:space="preserve"> 1028700570128
</t>
  </si>
  <si>
    <t>Охрана жизни и укрепление здоровья воспитанников и обучающихся; приобщение к общечеловеческим ценностям; взаимодействие с семьей воспитанников и обучающихся; осуществление необходимой коррекции в развитии воспитанников и обучающихся; создание благоприятных условий для формирования самостоятельной личности, активной, адаптивной и востребованной в условиях современного общества, способной к росту и самосовершенствованию; освоение образовательных программ; обеспечение социальной защиты воспитанников и обучающихся; охрана прав и интересов воспитанников и обучающихся</t>
  </si>
  <si>
    <t>Финансовая            (приказ Департамента образования, культуры и спорта Чукотского автономного округа от 13.03.2018 г. № 01-23/052)</t>
  </si>
  <si>
    <t>№ 256
03.07.2018</t>
  </si>
  <si>
    <t xml:space="preserve">689000, 
Чукотский АО,
г.Анадырь, ул.Мира, д.9
</t>
  </si>
  <si>
    <t>№ 257
03.07.2018</t>
  </si>
  <si>
    <t>Муниципальное бюджетное учреждение культуры «Центр культуры Чукотского муниципального района»</t>
  </si>
  <si>
    <t>689300, ЧАО, Чукотского района  с.Лаврентия ул. Советская д.06</t>
  </si>
  <si>
    <t>Организации досуга и приобщения жителей муниципального образования Чукотский муниципальный район к творчеству, культурному развитию и самообразованию, любительскому искусству и ремеслам</t>
  </si>
  <si>
    <t>№ 258
03.07.2018</t>
  </si>
  <si>
    <t>Муниципальное бюджетное учреждение культуры городского округа Певек «Чаунский краеведческий музей»</t>
  </si>
  <si>
    <t>689400, Чукотский автономный округ, Чаунский район, г. Певек, ул. Обручева, д. 17/1</t>
  </si>
  <si>
    <t xml:space="preserve">Формирование, учет, изучение, обеспечение физического сохранения и безопасности музейных предметов, музейных коллекций;
осуществление реставрации и консервации музейных предметов, музейных коллекций;
публичный показ музейных предметов, музейных коллекций.
</t>
  </si>
  <si>
    <t>№ 259
03.07.2018</t>
  </si>
  <si>
    <t>Муниципальное бюджетное учреждение «Центр культуры и досуга» Анадырского муниципального района</t>
  </si>
  <si>
    <t>689503, Чукотский автономный округ, Анадырский район, п.Угольные Копи, ул.Портовая</t>
  </si>
  <si>
    <t>Деятельность кружков, творческих коллективов,  студий любительского художественного творчества, участие их в фестивалях и конкурсах районного, окружного и иного уровней; работа любительских объединений, клубов по интересам; деятельность по  культурному обслуживанию оленеводческих бригад Анадырского района;</t>
  </si>
  <si>
    <t>№ 260
03.07.2018</t>
  </si>
  <si>
    <t>№ 261
03.07.2018</t>
  </si>
  <si>
    <t>Муниципальное автономное учреждение культуры «Центр досуга и народного творчества Билибинского муниципального района»</t>
  </si>
  <si>
    <t>689450, Чукотский автономный округ, г. Билибино, ул. Ленина, д.6</t>
  </si>
  <si>
    <t xml:space="preserve">Организация функционирования клубных объединений, кружков и студий различного характера, в том числе кружков по обучению навыкам декоративно-прикладного искусства коренных народов Чукотки;
осуществление подготовки и проведения тематических театрально-концертных, танцевально-развлекательных, зрелищно-спортивных, литературно-художественных, ритуально-обрядовых и других досуговых программ
</t>
  </si>
  <si>
    <t>№ 262
03.07.2018</t>
  </si>
  <si>
    <t>Муниципальное автономное учреждение «Центр культуры и досуга Провиденского городского округа»</t>
  </si>
  <si>
    <t>689251, Чукотский автономный округ, п.Провидения, ул. Полярная,31-а</t>
  </si>
  <si>
    <t xml:space="preserve">Создание и организация работы любительских творческих коллективов, кружков, студий, любительских объединений, клубов по интересам различной направленности и других клубных формирований;
- проведение различных по форме и тематике культурно-массовых мероприятий-праздников, представлений, смотров, фестивалей, конкурсов, концертов, ярмарок, вечеров, игровых развлекательных программ и других форм показа результатов творческой деятельности клубных формирований
</t>
  </si>
  <si>
    <t>№ 263
24.07.2018</t>
  </si>
  <si>
    <t>23.07.2018 г.</t>
  </si>
  <si>
    <t> Финансовая (Постановление Правительства ЧАО от 31 мая 2017 года
 № 209)</t>
  </si>
  <si>
    <t>11.07.2018 г</t>
  </si>
  <si>
    <t>Финансовая Постановлением Правительства Чукотского автономного округа от 12 апреля  2018 года № 117</t>
  </si>
  <si>
    <t>45 организаций 58 поддержек</t>
  </si>
  <si>
    <t>№ 264
29.11.2018</t>
  </si>
  <si>
    <t>29.11.2018 г</t>
  </si>
  <si>
    <t>Финансовая (Постановлением Правительства Чукотского автономного округа от 01.11.2017 г. № 384)</t>
  </si>
  <si>
    <t>№ 265
25.01.2019</t>
  </si>
  <si>
    <t>Размер поддержки, полученный в 2019 г.</t>
  </si>
  <si>
    <t>31.01.2019 г</t>
  </si>
  <si>
    <t>№ 266
25.02.2019</t>
  </si>
  <si>
    <t>07.02.2019 г</t>
  </si>
  <si>
    <t>Финансовая Постановлением Правительства Чукотского автономного округа от 17 марта 2017 года № 108</t>
  </si>
  <si>
    <t>№ 267
26.02.2019</t>
  </si>
  <si>
    <t>26.02.2019 г</t>
  </si>
  <si>
    <t>22.02.2019 г</t>
  </si>
  <si>
    <t>№ 268
27.02.2019</t>
  </si>
  <si>
    <t>№ 269
28.03.2019</t>
  </si>
  <si>
    <t>06.03.2019 г</t>
  </si>
  <si>
    <t>№ 270
28.03.2019</t>
  </si>
  <si>
    <t>№ 271
28.03.2019</t>
  </si>
  <si>
    <t>№ 272
28.03.2019</t>
  </si>
  <si>
    <t>№ 273
28.03.2019</t>
  </si>
  <si>
    <t>№ 274
28.03.2019</t>
  </si>
  <si>
    <t>Некоммерческая организация "Фонд поддержки молодежи"</t>
  </si>
  <si>
    <t>689000, Чукотский АО, г. Анадырь, ул. Беринга, д. 20</t>
  </si>
  <si>
    <t>Деятельность в сфере Реализация социально значимых молодёжных инициатив и проектов на территории Чукотского автономного округа, организация мероприятий, направленных на развитие талантливой и инициативной молодёжи, создание условий для самореализации молодёжи, развитие творческого, профессионального, интеллектуального потенциалов молодёжи</t>
  </si>
  <si>
    <t>№ 275
28.03.2019</t>
  </si>
  <si>
    <t>№ 276
28.03.2019</t>
  </si>
  <si>
    <t>№ 277
28.03.2019</t>
  </si>
  <si>
    <t>№ 278
28.03.2019</t>
  </si>
  <si>
    <t>№ 279
28.03.2019</t>
  </si>
  <si>
    <t>№ 280
28.03.2019</t>
  </si>
  <si>
    <t>Усть-Бельская местная молодежная общественная организация "Военно-патриотический клуб "Патриот"" села Усть-Белая Анадырского района Чукотского автономного округа</t>
  </si>
  <si>
    <t>689540, Чукотский автономный округ, Анадырский район, село Усть-Белая, Анадырская улица</t>
  </si>
  <si>
    <t>№ 281
28.03.2019</t>
  </si>
  <si>
    <t>Усть-Бельская местная молодежная общественная организация "Школа инженерного мышления" села Усть-Белая Анадырского района Чукотского автонмного округа</t>
  </si>
  <si>
    <t>Деятельность в организации и проведения мероприятий, направленных на привлечение детей и молодежим к технической, инженерной, научной, научно-технической и иновационной деятельности. Обучение школьников по углубленным программам и дополнительным разделам математики, физики, химии и информатики.</t>
  </si>
  <si>
    <t>№ 282
28.03.2019</t>
  </si>
  <si>
    <t>Беринговская молодежная общественная организация "Центр детского развития "Потенциал"</t>
  </si>
  <si>
    <t>689100, Чукотский автономный округ, Анадырский район, поселок городского типа Беринговский, улица Первого Ревкома Чукотки, дом 3</t>
  </si>
  <si>
    <t>№ 283
28.03.2019</t>
  </si>
  <si>
    <t>№ 285
29.03.2019</t>
  </si>
  <si>
    <t>№ 284
28.03.2019</t>
  </si>
  <si>
    <t>Департамент образования и науки Чукотского автономного округа</t>
  </si>
  <si>
    <t>№ 286
08.03.2019</t>
  </si>
  <si>
    <t>№ 287
08.03.2019</t>
  </si>
  <si>
    <t>№ 288
08.03.2019</t>
  </si>
  <si>
    <t>№ 289
08.03.2019</t>
  </si>
  <si>
    <t>№ 290
11.04.2019</t>
  </si>
  <si>
    <t xml:space="preserve">Деятельность в области пропаганды здорового образа жизни, улучшения морально-психологического состояния граждан, физической культуры и спорта и содействия указанной деятельности, а также содействие духовному развитию личности  </t>
  </si>
  <si>
    <t>Финансовая Постановлением Правительства Чукотского автономного округа от 15 апреля 2017 года № 168</t>
  </si>
  <si>
    <t>№ 291
30.04.2019</t>
  </si>
  <si>
    <t xml:space="preserve">Автономная некоммерческая организация «Информационное агентство «Чукотка» </t>
  </si>
  <si>
    <t>689000, Чукотский автономный округ, город Анадырь, улица Ленина, 18 А</t>
  </si>
  <si>
    <t xml:space="preserve">
Деятельность по распространению кинофильмов, видеофильмов и телевизионных программ,  в области телевизионного вещания, связанная с использованием вычислительной техники и информационных технологий, по изучению общественного мнения</t>
  </si>
  <si>
    <t>Комитет по культуре, спорту и туризму Чукотского автономного округа</t>
  </si>
  <si>
    <t>Некоммерческое Учреждение «Чукотский Совет по развитию местных инициатив»</t>
  </si>
  <si>
    <t>689000, Чукотский автономный округ, город Анадырь, улица Отке, 32</t>
  </si>
  <si>
    <t xml:space="preserve">
Деятельность в области образования, просвещения, науки, культуры, искусства, здравоохранения, профилактики и охраны здоровья граждан, пропаганды здорового образа жизни, улучшения морально-психологического состояния граждан, физической культуры и спорта и содействие указанной деятельности, а также содействие духовному развитию личности;
профилактика социально опасных форм поведения граждан</t>
  </si>
  <si>
    <t>№ 292
30.04.2019</t>
  </si>
  <si>
    <t>№ 293
30.05.2019</t>
  </si>
  <si>
    <t>Финансовая (Постановление Правительства ЧАО от
 31 мая 2017 года
 № 209)</t>
  </si>
  <si>
    <t>№ 294
30.05.2019</t>
  </si>
  <si>
    <t xml:space="preserve"> Объемы государственных грантовых поддержек с 2013 года </t>
  </si>
  <si>
    <t xml:space="preserve">"Об утверждении Порядка предоставления грантов некоммерческим организациям             на реализацию мероприятий в сфере физической культуры и спорта                              в Чукотском автономном округе" №301 от 07.06.2019 . </t>
  </si>
  <si>
    <t>№ 296
15.08.2019</t>
  </si>
  <si>
    <t>№ 297
15.08.2019</t>
  </si>
  <si>
    <t xml:space="preserve">«Об утверждении Порядка предоставления грантов некоммерческим организациям на проведение Окружного фестиваля робототехники в 2019 году», приказом Департамента образования и науки от 09.07.2019 г. № 01-21/415 </t>
  </si>
  <si>
    <t>№ 295
12.07.2019</t>
  </si>
  <si>
    <t>№ 298
15.08.2019</t>
  </si>
  <si>
    <t>№ 299
12.09.2019</t>
  </si>
  <si>
    <t>Управление социальной политики Администрации муниципального образования Чукотский муниципальный район</t>
  </si>
  <si>
    <t>Финансовая поддержка социально ориентированных некоммерческих организаций (субсидия на возмещение затрат в сфере культуры и молодежной политики)</t>
  </si>
  <si>
    <t>№ 300
23.09.2019</t>
  </si>
  <si>
    <t>Муниципальное бюджетное общеобразовательное учреждение «Центр образования села Конергино»</t>
  </si>
  <si>
    <t>689224, Чукотский автономный округ, Иультинский район, село Конергино, улица им Ленина, 1а</t>
  </si>
  <si>
    <t xml:space="preserve">Финансовая          (Приказ Департамента образования, культуры и спорта от 20.05.2019 г. № 01-23/096) </t>
  </si>
  <si>
    <t>№ 301
23.09.2019</t>
  </si>
  <si>
    <t>Муниципальное бюджетное общеобразовательное учреждение «Основная общеобразовательная  школа села Новое Чаплино»</t>
  </si>
  <si>
    <t xml:space="preserve"> 689272, Чукотский автономный округ, Провиденский район, село Новое Чаплино, улица Мира, дом 7 </t>
  </si>
  <si>
    <t>№ 302
23.09.2019</t>
  </si>
  <si>
    <t>№ 303
23.09.2019</t>
  </si>
  <si>
    <t>Муниципальное автономное образовательное учреждение дополнительного образования  «Билибинский районный Центр дополнительного образования»</t>
  </si>
  <si>
    <t>689450, Чукотский автономный округ, Билибинский район, город Билибино, улица Ленина, 13</t>
  </si>
  <si>
    <t>еятельность в области реализации образовательных программ начального общего образования, основного общего образования, среднего общего образования, дополнительных общеразвивающих программ; присмотр и уход за детьми; содержание детей; организация отдыха и оздаровление обучающихся в каникулярное время; организация питания обучающихся; организация и проведение олимпиад, конкурсов, мероприятий, направленных на выявление и развитие у обучающихся интелектуальных и творческих способностей, способностей к занятиям, физической культуре и спортом, интереса к научной (научно-исследовательской) деятельности, творческой деятельности, физической спортивной деятельности</t>
  </si>
  <si>
    <t>№ 304
23.09.2019</t>
  </si>
  <si>
    <t>№ 305
23.09.2019</t>
  </si>
  <si>
    <t>№ 306
23.09.2019</t>
  </si>
  <si>
    <t>Муниципальное автономное общеобразовательное учреждение «Средняя общеобразовательная школа города Билибино Чукотского автономного</t>
  </si>
  <si>
    <t>№ 307
28.10.2019</t>
  </si>
  <si>
    <t>НЕКОММЕРЧЕСКАЯ ОРГАНИЗАЦИЯ ФОНД СОДЕЙСТВИЯ СОХРАНЕНИЮ КУЛЬТУРНОГО, ИСТОРИЧЕСКОГО, ВОЕННО-ПАТРИОТИЧЕСКОГО НАСЛЕДИЯ "ОПАЛЁННАЯ ЮНОСТЬ"</t>
  </si>
  <si>
    <t>689000, Чукотский автономный округ, город Анадырь, улица Энергетиков, дом 8, квартира 22</t>
  </si>
  <si>
    <t xml:space="preserve">
Производство кинофильмов, видеофильмов и телевизионных программ.
Деятельность монтажно-компоновочная в области производства кинофильмов, видеофильмов и телевизионных программ.
Деятельность по распространению кинофильмов, видеофильмов и телевизионных программ.
Предоставление прочих финансовых услуг, кроме услуг по страхованию и пенсионному обеспечению, не включенных в другие группировки.
</t>
  </si>
  <si>
    <t>№ 308
28.10.2019</t>
  </si>
  <si>
    <t xml:space="preserve">ЧУКОТСКАЯ ОКРУЖНАЯ СПОРТИВНАЯ ОБЩЕСТВЕННАЯ ОРГАНИЗАЦИЯ "ФЕДЕРАЦИЯ БАДМИНТОНА" </t>
  </si>
  <si>
    <t>№ 309
28.10.2019</t>
  </si>
  <si>
    <t xml:space="preserve">ЧУКОТСКОЕ РЕГИОНАЛЬНОЕ ОБЩЕСТВЕННОЕ ДВИЖЕНИЕ "ОТДАМ ДОБРО" </t>
  </si>
  <si>
    <t>689000, Чукотский автономный округ, город Анадырь, улица Ленина, дом 44, квартира 16</t>
  </si>
  <si>
    <t xml:space="preserve">
Деятельность по уходу за престарелыми и инвалидами с обеспечением проживания.
Деятельность по уходу с обеспечением проживания прочая.
Предоставление социальных услуг без обеспечения проживания престарелым и инвалидам.
Предоставление услуг по дневному уходу за детьми.
</t>
  </si>
  <si>
    <t>№ 310
28.10.2019</t>
  </si>
  <si>
    <t xml:space="preserve">Иультинская районная молодежная общественная организация "Спортивно-туристический клуб "Эдельвейс" </t>
  </si>
  <si>
    <t>№ 311
28.10.2019</t>
  </si>
  <si>
    <t xml:space="preserve">ПЕВЕКСКАЯ ГОРОДСКАЯ ОБЩЕСТВЕННАЯ ОРГАНИЗАЦИЯ ПОМОЩИ ЖИВОТНЫМ "СНЕЖНЫЙ НОС" </t>
  </si>
  <si>
    <t>689400, Чукотский автономный округ, Чаунский район, город Певек, улица Пугачева, дом 42/1, квартира 12</t>
  </si>
  <si>
    <t>НЕКОММЕРЧЕСКАЯ ОРГАНИЗАЦИЯ "ФОНД РАЗВИТИЯ ТУРИЗМА, МЕЖДУНАРОДНЫХ И МЕЖРЕГИОНАЛЬНЫХ ПРОЕКТОВ ЧУКОТСКОГО АВТОНОМНОГО ОКРУГА"</t>
  </si>
  <si>
    <t xml:space="preserve">Финансовая   </t>
  </si>
  <si>
    <t>№ 312
03.12.2019</t>
  </si>
  <si>
    <t>в 2020 году</t>
  </si>
  <si>
    <t>№ 313
20.12.2019</t>
  </si>
  <si>
    <t>Администрация городского округа Певек</t>
  </si>
  <si>
    <t>Постановление Администрации городского округа Певек от 29.04.2019 №331 "Об утверждении Порядка предоставления из бюджета Городского округа Певек грантов в форме субсидий социально ориентированным некоммерческим организациям"</t>
  </si>
  <si>
    <t>49 поддержек 36 организациям</t>
  </si>
  <si>
    <t>Финансовая (Постановление Правительства ЧАО от 6 августа 2019 года №394)</t>
  </si>
  <si>
    <t>№ 314
19.02.2020</t>
  </si>
  <si>
    <t>№ 315
19.02.2020</t>
  </si>
  <si>
    <t>№ 316
19.02.2020</t>
  </si>
  <si>
    <t>Размер поддержки, полученный в 2020 г.</t>
  </si>
  <si>
    <t>№ 318
24.04.2020</t>
  </si>
  <si>
    <t>Финансовая (Постановление Правительства ЧАО от 28 февраля 2020 года №75)</t>
  </si>
  <si>
    <t>№ 319
24.04.2020</t>
  </si>
  <si>
    <t>Чукотская региональная детско-молодежная общественная танцевальная организация "СПОРТ-ИНТЕРНЫ"</t>
  </si>
  <si>
    <t>689000,  Чукотский АО,
 г.Анадырь, ул.Ленина , д.39 кв.14</t>
  </si>
  <si>
    <t>№ 320
24.04.2020</t>
  </si>
  <si>
    <t>№ 321
24.04.2020</t>
  </si>
  <si>
    <t>№ 322
24.04.2020</t>
  </si>
  <si>
    <t>Региональная общественная организации природоохраного направления Чукотского автономного округа "УМКЫ-ПАТРУЛЬ"</t>
  </si>
  <si>
    <t>689230 Чукотский АО,
с.Ванкарем, ул.Рентыргина, д.2</t>
  </si>
  <si>
    <t>№ 323
19.06.2020</t>
  </si>
  <si>
    <t>Департамент здравоохранения Чукотского автономного округа</t>
  </si>
  <si>
    <t>Финансовая (Постановление Правительства ЧАО от 31 мая 2017 года № 209)</t>
  </si>
  <si>
    <t>№ 324
02.07.2020</t>
  </si>
  <si>
    <t>№ 325
05.07.2020</t>
  </si>
  <si>
    <t>Муниципальное бюджетное общеобразовательное учреждение «Основная общеобразовательная школа № 1 города Анадыря»</t>
  </si>
  <si>
    <t>689000, Чукотский автономный округ, город Анадырь, улица Отке, дом 25</t>
  </si>
  <si>
    <t xml:space="preserve">Финансовая          (Приказ Департамента образования, культуры и спорта от 02.07.2020 г. № 01-23/090) </t>
  </si>
  <si>
    <t>№ 326
05.07.2020</t>
  </si>
  <si>
    <t>№ 327
05.07.2020</t>
  </si>
  <si>
    <t>№ 328
05.07.2020</t>
  </si>
  <si>
    <t>Муниципальное бюджетное дошкольное образовательное учреждение «Детский сад комбинированного вида «Сказка» города Анадыря»</t>
  </si>
  <si>
    <t>689000, Чукотский автономный округ, город Анадырь, улица Беринга, 8а</t>
  </si>
  <si>
    <t>№ 329
05.07.2020</t>
  </si>
  <si>
    <t>№ 330
05.07.2020</t>
  </si>
  <si>
    <t>№ 331
05.07.2020</t>
  </si>
  <si>
    <t>Муниципальное автономное образовательное учреждение дополнительного образования  «Билибинская школа искусств»</t>
  </si>
  <si>
    <t>689450, Чукотский автономный округ, Билибинский район, город Билибино, площадь Ленина, 4</t>
  </si>
  <si>
    <t xml:space="preserve">Деятельность в области развития мотивации личности к познанию и творчеству, путём реализации дополнительных образовательных программ, дополнительных предпрофессиональных общеобразовательных программ в области искусств в интересах личности, общества, государства в сфере музыкального, изобразительного, хореографического и других видов искусств;
Приобщение детей к искусству, развитие их творческих способностей и приобретение ими начальных профессиональных навыков;
Выявление одаренных детей в области соответствующего вида искусства в раннем возрасте и подготовку одаренных детей к поступлению в образовательные учреждения, реализующие основные профессиональные образовательные программы в области соответствующего вида искусства.
</t>
  </si>
  <si>
    <t>№ 332
20.07.2020</t>
  </si>
  <si>
    <t>Региональная общественная организация "Федерация Северного многоборья Чукотки"</t>
  </si>
  <si>
    <t xml:space="preserve">689000, г. Анадырь, ул. Ленина, д.46, кв.23 </t>
  </si>
  <si>
    <t>№ 333
20.07.2020</t>
  </si>
  <si>
    <t>№ 334
20.07.2020</t>
  </si>
  <si>
    <t>689300, Чукотский автономный округ, Чукотский район, село Лаврентия, Советская улица, дом 06</t>
  </si>
  <si>
    <t>Финансовая 
(Постановление Правительства ЧАО
 от 24 апреля 2019 года № 229)</t>
  </si>
  <si>
    <t>№ 335
20.07.2020</t>
  </si>
  <si>
    <t>Автономная некоммерческая организация Центр развития и поддержки культурных проектов «Золотой ворон»</t>
  </si>
  <si>
    <t>123056, город Москва, Васильевская улица, дом 13 строение 1, эт/ком 1/9</t>
  </si>
  <si>
    <t>№ 336
20.07.2020</t>
  </si>
  <si>
    <t>Муниципальное автономное учреждение культуры «Дом народного творчества городского округа Анадырь»</t>
  </si>
  <si>
    <t>689000, Чукотский автономный округ, город Анадырь, улица Ленина, 23</t>
  </si>
  <si>
    <t>Организация досуга и приобщение жителей Городского округа Анадырь к творчеству, культурному развитию и самообразованию, любительскому исскуству в сфере культурно-досуговой деятельности поддержка и развитие самобытных национальных культур, народных промыслов и ремесел</t>
  </si>
  <si>
    <t>№ 337
20.07.2020</t>
  </si>
  <si>
    <t>Муниципальное  автономное  учреждение  культуры «Централизованная библиотечная система  городского округа Эгвекинот»</t>
  </si>
  <si>
    <t>689202, Чукотский автономный округ, Иультинский район, поселок городского типа Эгвекинот, улица Е.А.Прокунина, 12/1</t>
  </si>
  <si>
    <t>Организация библиотечного обслуживания с учетом интересов потребностей граждан, местных традиций; создание единого информационного пространства; обеспечение свободного доступа граждан к информации, знаниям, культуре.</t>
  </si>
  <si>
    <t>№ 338
20.07.2020</t>
  </si>
  <si>
    <t>Государственное бюджетное учреждение  Чукотского автономного округа «Музейный Центр «Наследие Чукотки»</t>
  </si>
  <si>
    <t xml:space="preserve">
Организация и проведение экскурсий, лекций, конференций, презентаций, организация работы кружков, клубов, студий, а также иной культурнопросветительной и научно-педагогической деятельности в рамках своей компетенции;
подготовка и выдача справок и консультаций в соответствии с профилем Филиала;
осуществление культурно-массового обслуживания юридических и физических лиц.
</t>
  </si>
  <si>
    <t>№ 339
20.07.2020</t>
  </si>
  <si>
    <t>Об утверждении Порядка предоставления грантов некоммерческим организациям на проведение Окружного фестиваля робототехники», приказом Департамента образования и науки от 06.07.2020 г. № 01-21/276</t>
  </si>
  <si>
    <t>№ 341
29.07.2020</t>
  </si>
  <si>
    <t>№ 342
29.07.2020</t>
  </si>
  <si>
    <t>№ 343
29.07.2020</t>
  </si>
  <si>
    <t>№ 344
29.07.2020</t>
  </si>
  <si>
    <t>№ 345
29.07.2020</t>
  </si>
  <si>
    <t>№ 346
29.07.2020</t>
  </si>
  <si>
    <t>№ 347
29.07.2020</t>
  </si>
  <si>
    <t>№ 348
29.07.2020</t>
  </si>
  <si>
    <t>№ 349
29.07.2020</t>
  </si>
  <si>
    <t>№ 350
29.07.2020</t>
  </si>
  <si>
    <t>№ 351
29.07.2020</t>
  </si>
  <si>
    <t>№ 352
29.07.2020</t>
  </si>
  <si>
    <t>689503, Чукотский автономный округ, Анадырский район, поселок городского типа Угольные Копи, Портовая улица</t>
  </si>
  <si>
    <t>Организации досуга и приобщения жителей Анадырского муниципального района к творчеству, культурному развитию и самообразованию, любительскому искусству и ремеслам</t>
  </si>
  <si>
    <t xml:space="preserve">Департамент культуры, спорта и туризма 
Чукотского автономного округа
</t>
  </si>
  <si>
    <t xml:space="preserve">Финансовая
Постановление Правительства Чукотского автономного округа от 24 апреля 2019 года № 229
</t>
  </si>
  <si>
    <t>№ 354
01.10.2020</t>
  </si>
  <si>
    <t>№ 355
01.10.2020</t>
  </si>
  <si>
    <t>№ 340
29.07.2020</t>
  </si>
  <si>
    <t>№ 353
19.08.2020</t>
  </si>
  <si>
    <t>№ 356
01.10.2020</t>
  </si>
  <si>
    <t>В соответствии с Порядком предоставления из бюджета городского округа Певек грантов в форме субсидий социально-ориентированным некоммерческим организациям, утвержденным постановлением Администрации городского округа Певек от 29.04.2019 № 331</t>
  </si>
  <si>
    <t>№ 358
21.12.2020</t>
  </si>
  <si>
    <t xml:space="preserve">Финансовая
Постановление Правительства Чукотского автономного округа от 29 октября 2020 года № 511
</t>
  </si>
  <si>
    <t>№ 359
21.12.2020</t>
  </si>
  <si>
    <t>№ 360
21.12.2020</t>
  </si>
  <si>
    <t>№ 357
03.12.2020</t>
  </si>
  <si>
    <t>№ 361
24.02.2021</t>
  </si>
  <si>
    <t>Размер поддержки, полученный в 2021 г.</t>
  </si>
  <si>
    <t>№ 361
16.04.2021</t>
  </si>
  <si>
    <t>№ 362
26.04.2021</t>
  </si>
  <si>
    <t>№ 363
21.06.2021</t>
  </si>
  <si>
    <t>№ 364
21.06.2021</t>
  </si>
  <si>
    <t>№ 365
21.06.2021</t>
  </si>
  <si>
    <t>№ 366
21.06.2021</t>
  </si>
  <si>
    <t>№ 367
29.06.2021</t>
  </si>
  <si>
    <t>№ 368
29.06.2021</t>
  </si>
  <si>
    <t>№ 369
29.06.2021</t>
  </si>
  <si>
    <t>№ 370
29.06.2021</t>
  </si>
  <si>
    <t>№ 371
29.06.2021</t>
  </si>
  <si>
    <t>№ 372
29.06.2021</t>
  </si>
  <si>
    <t>№ 373
29.06.2021</t>
  </si>
  <si>
    <t>№ 374
29.06.2021</t>
  </si>
  <si>
    <t>№ 375
29.06.2021</t>
  </si>
  <si>
    <t>№ 376
29.06.2021</t>
  </si>
  <si>
    <t>№ 377
29.06.2021</t>
  </si>
  <si>
    <t>№ 378
29.06.2021</t>
  </si>
  <si>
    <t>№ 379
29.06.2021</t>
  </si>
  <si>
    <t>№ 380
29.06.2021</t>
  </si>
  <si>
    <t>№ 381
29.06.2021</t>
  </si>
  <si>
    <t>№ 382
29.06.2021</t>
  </si>
  <si>
    <t>№ 383
29.06.2021</t>
  </si>
  <si>
    <t xml:space="preserve">Муниципальное автономное учреждение дополнительного образования городского округа Певек «Детская школа искусств» </t>
  </si>
  <si>
    <t>689400, Чукотский автономный округ, Чаунский район, город Певек, Полярная улица, 17</t>
  </si>
  <si>
    <t>№ 384
29.06.2021</t>
  </si>
  <si>
    <t>Муниципальное бюджетное учреждение культуры «Центр культуры Чукотского муниципального района», Структурное подразделение «Музей косторезного искусства с. Уэлен»</t>
  </si>
  <si>
    <t>№ 385
29.06.2021</t>
  </si>
  <si>
    <t>Муниципальное автономное учреждение культуры «Краеведческий музей городского округа Эгвекинот»</t>
  </si>
  <si>
    <t>689202, Чукотский автономный округ, Иультинский район, поселок городского типа Эгвекинот, улица Ленина, дом 19</t>
  </si>
  <si>
    <t xml:space="preserve">Организация и проведение экскурсий, лекций, конференций, презентаций, организация работы кружков, клубов, студий, а также иной культурнопросветительной и научно-педагогической деятельности в рамках своей компетенции;
подготовка и выдача справок и консультаций в соответствии с профилем Филиала;
осуществление культурно-массового обслуживания юридических и физических лиц.
</t>
  </si>
  <si>
    <t>№ 386
29.06.2021</t>
  </si>
  <si>
    <t>№ 387
29.06.2021</t>
  </si>
  <si>
    <t>Муниципальное бюджетное учреждение культуры «Центр культуры Чукотского муниципального района», с. Уэлен</t>
  </si>
  <si>
    <t>№ 388
29.06.2021</t>
  </si>
  <si>
    <t>Муниципальное автономное учреждение дополнительного образования «Центральная Детская школа искусств Анадырского муниципального района»</t>
  </si>
  <si>
    <t>689501, Чукотский автономный округ, Анадырский район, поселок городского типа Угольные Копи, Первомайская улица, 27</t>
  </si>
  <si>
    <t>№ 389
29.06.2021</t>
  </si>
  <si>
    <t xml:space="preserve">Муниципальное бюджетное учреждение культуры «Центр культуры Чукотского муниципального района» </t>
  </si>
  <si>
    <t>№ 390
29.06.2021</t>
  </si>
  <si>
    <t>Государственное бюджетное учреждение Чукотского автономного округа «Музейный Центр «Наследие Чукотки"</t>
  </si>
  <si>
    <t xml:space="preserve">
Организация и проведение экскурсий, лекций, конференций, презентаций, организация работы кружков, клубов, студий, а также иной культурнопросветительной и научно-педагогической деятельности в рамках своей компетенции;
подготовка и выдача справок и консультаций в соответствии с профилем Филиала;
осуществление культурно-массового обслуживания юридических и физических лиц.
</t>
  </si>
  <si>
    <t>№ 391
29.06.2021</t>
  </si>
  <si>
    <t>№ 392
29.06.2021</t>
  </si>
  <si>
    <t>№ 393
29.06.2021</t>
  </si>
  <si>
    <t>№ 394
29.06.2021</t>
  </si>
  <si>
    <t>№ 395
28.07.2021</t>
  </si>
  <si>
    <t>Анадырская районная молодежная общественная организация "Молодежное общественное патриотическое объединение "Граница"</t>
  </si>
  <si>
    <t>689501, Чукотский автономный округ, Анадырский район, поселок городского типа Угольные Копи, Молодежная улица, дом 1</t>
  </si>
  <si>
    <t>№ 396
30.07.2021</t>
  </si>
  <si>
    <t>Финансовая 
(Постановление Правительства ЧАО
 от 30 мата 2016 года № 151)</t>
  </si>
  <si>
    <t>№ 397
30.07.2021</t>
  </si>
  <si>
    <t>№ 398
10.08.2021</t>
  </si>
  <si>
    <t>689224, Чукотский автономный округ, Иультинский район, с. Конергино, ул. Ленина 1а</t>
  </si>
  <si>
    <t>Деятельность в области реализации образовательных программ начального общего образования, основного общего образования, среднего общего образования, дополнительных общеразвивающих программ; присмотр и уход за детьми; содержание детей; организация отдыха и оздоровление обучающихся в каникулярное время; организация питания обучающихся; 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занятиям, физической культуре и спортом, интереса к научной (научно-исследовательской) деятельности, творческой деятельности, физической спортивной деятельности</t>
  </si>
  <si>
    <t xml:space="preserve">Финансовая 
Постановление Правительства ЧАО от 20 мая 2020 года № 247
</t>
  </si>
  <si>
    <t>№ 399
10.08.2021</t>
  </si>
  <si>
    <t>689000, Чукотский автономный округ, г. Анадырь, ул. Мира, дом 15.</t>
  </si>
  <si>
    <t>№ 400
10.08.2021</t>
  </si>
  <si>
    <t>689272,Чукотский автономный округ, Провиденский район, с. Новое Чаплино, ул. Мира, д.7</t>
  </si>
  <si>
    <t>№ 401
10.08.2021</t>
  </si>
  <si>
    <t>689215, Чукотский автономный округ, городской округ Эгвекинот, с. Амгуэма, ул. Северная, д.29</t>
  </si>
  <si>
    <t>№ 402
10.08.2021</t>
  </si>
  <si>
    <t>689251, Чукотский автономный округ, п.Провидения, ул. Полярная,17</t>
  </si>
  <si>
    <t>№ 403
10.08.2021</t>
  </si>
  <si>
    <t>Муниципальное бюджетное общеобразовательное учреждение «Школа-интернат среднего общего образования поселка Провидения»</t>
  </si>
  <si>
    <t xml:space="preserve">689521, Чукотский автономный округ, п.Провидения,
 ул. Полярная, д 35/1
</t>
  </si>
  <si>
    <t>№ 404
10.08.2021</t>
  </si>
  <si>
    <t xml:space="preserve">Государственное автономное общеобразовательное учреждение Чукотского автономного округа 
«Чукотский окружной профильный лицей»
</t>
  </si>
  <si>
    <t>689000, Чукотский автономный округ, город Анадырь, улица Беринга, дом 7</t>
  </si>
  <si>
    <t>№ 405
14.10.2021</t>
  </si>
  <si>
    <t>№ 406
16.12.2021</t>
  </si>
  <si>
    <t xml:space="preserve">Финансовая
(Постановлением Правительства Чукотского автономного округа от 01 ноября 2017 года № 384)
</t>
  </si>
  <si>
    <t>№ 407
20.12.2021</t>
  </si>
  <si>
    <t>Департамент сельского хозяйства и продовольствия  Чукотского автономного округа</t>
  </si>
  <si>
    <t xml:space="preserve">Финансовая
(Постановлением Правительства Чукотского автономного округа от от 15 ноября 2021 года № 469)
</t>
  </si>
  <si>
    <t>№ 408
20.12.2021</t>
  </si>
  <si>
    <t xml:space="preserve">Финансовая
(Постановлением Правительства Чукотского автономного округа от от 12 ноября 2021 года № 467)
</t>
  </si>
  <si>
    <t>№ 409
20.12.2021</t>
  </si>
  <si>
    <t>Автономная некоммерческая организация "Чукотский арктический научный центр"</t>
  </si>
  <si>
    <t>689000, Чукотский автономный округ, г Анадырь, ул Отке, д. 26</t>
  </si>
  <si>
    <t>Научные исследования и разработки в области естественных и технических наук</t>
  </si>
  <si>
    <t>Департамент природных ресурсов и экологии Чукотского автономного округа</t>
  </si>
  <si>
    <t>Финансовая (Постановление Правительства Чукотского автономного округа от 23 ноября 2020 года № 531)</t>
  </si>
  <si>
    <t>№ 411
02.02.2022</t>
  </si>
  <si>
    <t>№ 412
02.02.2022</t>
  </si>
  <si>
    <t xml:space="preserve">Финансовая (Постановлением Правительства Чукотского автономного округа от 08.07.2021 г. № 297)  </t>
  </si>
  <si>
    <t>№ 413
10.03.2022</t>
  </si>
  <si>
    <t>№ 414
15.03.2022</t>
  </si>
  <si>
    <t xml:space="preserve">Автономная некоммерческая организацией «Информационное агентство «Чукотка» </t>
  </si>
  <si>
    <t>№ 415
12.04.2022</t>
  </si>
  <si>
    <t>№ 416
12.04.2022</t>
  </si>
  <si>
    <t>№ 417
12.04.2022</t>
  </si>
  <si>
    <t>№ 418
12.04.2022</t>
  </si>
  <si>
    <t>№ 419
12.04.2022</t>
  </si>
  <si>
    <t>№ 420
12.04.2022</t>
  </si>
  <si>
    <t>№ 421
12.04.2022</t>
  </si>
  <si>
    <t>№ 422
12.04.2022</t>
  </si>
  <si>
    <t>№ 423
12.04.2022</t>
  </si>
  <si>
    <t>№ 424
12.04.2022</t>
  </si>
  <si>
    <t>№ 425
12.04.2022</t>
  </si>
  <si>
    <t>№ 426
12.04.2022</t>
  </si>
  <si>
    <t>№ 427
12.04.2022</t>
  </si>
  <si>
    <t>№ 428
18.04.2022</t>
  </si>
  <si>
    <t>№ 429
18.04.2022</t>
  </si>
  <si>
    <t>№ 430
18.04.2022</t>
  </si>
  <si>
    <t>№ 431
18.04.2022</t>
  </si>
  <si>
    <t>№ 432
18.04.2022</t>
  </si>
  <si>
    <t>Финансовая 
(Постановление Правительства ЧАО
 № 511 от 29.10.2020 года)</t>
  </si>
  <si>
    <t>№ 433
18.04.2022</t>
  </si>
  <si>
    <t>№ 434
18.04.2022</t>
  </si>
  <si>
    <t>№ 435
06.05.2022</t>
  </si>
  <si>
    <t>Финансовая Постановлением Правительства Чукотского автономного округа от 19 марта 2022 года № 156</t>
  </si>
  <si>
    <t>№ 436
10.05.2022</t>
  </si>
  <si>
    <t xml:space="preserve">Муниципальное бюджетное общеобразовательное учреждение 
«Средняя общеобразовательная школа поселка Эгвекинот»
</t>
  </si>
  <si>
    <t>689202, Чукотский автономный округ, Иультинский район, пос. Эгвекинот, ул. Комсомольская, дом 11</t>
  </si>
  <si>
    <t xml:space="preserve">Финансовая
Постановление Правительства Чукотского автономного округа от 08.04.2019 г. № 192
</t>
  </si>
  <si>
    <t>№ 437
10.05.2022</t>
  </si>
  <si>
    <t xml:space="preserve">Муниципальное бюджетное общеобразовательное учреждение 
 «Центр образования села Конергино»
</t>
  </si>
  <si>
    <t>№ 438
10.05.2022</t>
  </si>
  <si>
    <t xml:space="preserve">Муниципальное бюджетное общеобразовательное учреждение 
«Центр образования села Нешкан»
</t>
  </si>
  <si>
    <t>689330, ЧАО Чукотского района с.Нешкан,  ул.Комсомольская, д.8</t>
  </si>
  <si>
    <t>№ 439
10.05.2022</t>
  </si>
  <si>
    <t xml:space="preserve">Муниципальное бюджетное общеобразовательное учреждение 
«Центр образования с. Анюйск Билибинского муниципального района Чукотского автономного округа»
</t>
  </si>
  <si>
    <t>№ 440
10.05.2022</t>
  </si>
  <si>
    <t>Муниципальное бюджетное общеобразовательное учреждение                 «Центр образования г. Певек»</t>
  </si>
  <si>
    <t>689400, Чукотский автономный округ, Чаунский район, г. Певек,   ул. Пугачева, д. 62</t>
  </si>
  <si>
    <t>№ 441
10.05.2022</t>
  </si>
  <si>
    <t xml:space="preserve">Муниципальное бюджетное общеобразовательное учреждение 
 «Средняя общеобразовательная школа № 1 города Анадыря»
</t>
  </si>
  <si>
    <t>Размер поддержки, полученный в 2022 г.</t>
  </si>
  <si>
    <t>№ 442
28.06.2022</t>
  </si>
  <si>
    <t>№ 443
09.08.2022</t>
  </si>
  <si>
    <t>№ 444
09.08.2022</t>
  </si>
  <si>
    <t>№ 445
09.08.2022</t>
  </si>
  <si>
    <t>№ 446
09.08.2022</t>
  </si>
  <si>
    <t>№ 447
09.08.2022</t>
  </si>
  <si>
    <t>Автономная некоммерческая организация центр развития и поддержки культурных проектов «Золотой ворон»</t>
  </si>
  <si>
    <t>123056, г. Москва, ул. Васильевская, д. 13, стр. 1, эт/ком 1/9</t>
  </si>
  <si>
    <t>№ 448
09.08.2022</t>
  </si>
  <si>
    <t>№ 449
09.08.2022</t>
  </si>
  <si>
    <t>Государственное автономное учреждение культуры Чукотского автономного округа Окружной дом народного творчества</t>
  </si>
  <si>
    <t>689000, Чукотский автономный округ, г. Анадырь, улица Ленина, 23</t>
  </si>
  <si>
    <t>Организации досуга и приобщения жителей к творчеству, культурному развитию и самообразованию, любительскому искусству и ремеслам</t>
  </si>
  <si>
    <t>№ 450
09.08.2022</t>
  </si>
  <si>
    <t>№ 451
09.08.2022</t>
  </si>
  <si>
    <t>№ 452
09.08.2022</t>
  </si>
  <si>
    <t>№ 453
09.08.2022</t>
  </si>
  <si>
    <t>Муниципальное автономное учреждение культуры Центр досуга народного творчества Билибинского муниципального района</t>
  </si>
  <si>
    <t>689450, Чукотский автономный округ, БИЛИБИНСКИЙ, ГО. БИЛИБИНО, Ул. Ленина, Д.6</t>
  </si>
  <si>
    <t>Организация и проведение экскурсий, лекций, конференций, презентаций, организация работы кружков, клубов, студий, а также иной культурнопросветительной и научно-педагогической деятельности</t>
  </si>
  <si>
    <t>№ 454
15.11.2022</t>
  </si>
  <si>
    <t xml:space="preserve">Департамент сельского хозяйства и продовольствия
Чукотского автономного округа
</t>
  </si>
  <si>
    <t>Финансовая 
(Постановление Правительства ЧАО
 от 02 марта 2015 года № 149)</t>
  </si>
  <si>
    <t>№ 455
15.11.2022</t>
  </si>
  <si>
    <t>№ 456
15.11.2022</t>
  </si>
  <si>
    <t>№ 457
13.12.2022</t>
  </si>
  <si>
    <t>Негосударственный благотворительный Фонд "Возрождение"</t>
  </si>
  <si>
    <t>Предоставление социальных услуг без обеспечения проживания престарелым и инвалидам</t>
  </si>
  <si>
    <t xml:space="preserve">689000,  Чукотский АО,
г. Анадырь, ул. Ленина, д. 2
</t>
  </si>
  <si>
    <t>Управление финансов, экономики и имущественных отношений городского округа Эгвекинот</t>
  </si>
  <si>
    <t xml:space="preserve">Финансовая
(Распоряжение Правительства ЧАО от 31.05.2022г. № 266-рп
</t>
  </si>
  <si>
    <t>№ 458
16.11.2022</t>
  </si>
  <si>
    <t>№ 459
30.12.2022</t>
  </si>
  <si>
    <t>Автономная некоммерческая организация «Чукотский арктический научный центр»</t>
  </si>
  <si>
    <t xml:space="preserve">Охрана окружающей среды и обеспечение рационального природопользования         </t>
  </si>
  <si>
    <t>Постановление Правительства Чукотского автономного округа от 15 января 2015 года № 20</t>
  </si>
  <si>
    <t>№ 460
30.12.2022</t>
  </si>
  <si>
    <t xml:space="preserve">Община коренных малочисленных народов «Иннекей» </t>
  </si>
  <si>
    <t>689532, Чукотский автономный округ, Анадырский район, село Чуванское, д.41, кв.1</t>
  </si>
  <si>
    <t>№ 461
24.01.2023</t>
  </si>
  <si>
    <t>Размер поддержки, полученный в 2023 г.</t>
  </si>
  <si>
    <t>№ 462
27.01.2023</t>
  </si>
  <si>
    <t>Финансовое (Постановление Правительства Чукотского автономного округа от 28.04.2020 г. № 197)</t>
  </si>
  <si>
    <t>№ 463
01.02.2023</t>
  </si>
  <si>
    <t>№ 464
01.02.2023</t>
  </si>
  <si>
    <t>№ 465
03.02.2023</t>
  </si>
  <si>
    <t>№ 466
22.02.2023</t>
  </si>
  <si>
    <t>Территориально-соседская община коренного малочисленного народа Эвенов «Бургахчан»</t>
  </si>
  <si>
    <t>689450, Чукотский автономный округ, Билибинский район, город Билибино, мкр Арктика, д.3 к.3, кв.4</t>
  </si>
  <si>
    <t xml:space="preserve">Финансовая 
(Постановлением Правительства Чукотского автономного округа от 08.07.2021 г. № 297)
</t>
  </si>
  <si>
    <t>№ 467
15.03.2023</t>
  </si>
  <si>
    <t>Финансовая 
(Постановление Правительства ЧАО
 от 29 октября 2020 года № 511)</t>
  </si>
  <si>
    <t>№ 468
23.03.2023</t>
  </si>
  <si>
    <t>№ 469
23.03.2023</t>
  </si>
  <si>
    <t>№ 470
23.03.2023</t>
  </si>
  <si>
    <t>№ 471
23.03.2023</t>
  </si>
  <si>
    <t>№ 472
23.03.2023</t>
  </si>
  <si>
    <t>№ 473
23.03.2023</t>
  </si>
  <si>
    <t>№ 474
23.03.2023</t>
  </si>
  <si>
    <t>№ 475
23.03.2023</t>
  </si>
  <si>
    <t>№ 476
23.03.2023</t>
  </si>
  <si>
    <t>№ 477
23.03.2023</t>
  </si>
  <si>
    <t>№ 478
29.03.2023</t>
  </si>
  <si>
    <t>№ 479
29.03.2023</t>
  </si>
  <si>
    <t>№ 480
29.03.2023</t>
  </si>
  <si>
    <t>№ 481
29.03.2023</t>
  </si>
  <si>
    <t>№ 482
06.04.2023</t>
  </si>
  <si>
    <t>№ 483
06.04.2023</t>
  </si>
  <si>
    <t>№ 484
27.06.2023</t>
  </si>
  <si>
    <t>№ 485
27.06.2023</t>
  </si>
  <si>
    <t>№ 486
27.06.2023</t>
  </si>
  <si>
    <t>№ 487
27.06.2023</t>
  </si>
  <si>
    <t>№ 488
27.06.2023</t>
  </si>
  <si>
    <t>№ 489
27.06.2023</t>
  </si>
  <si>
    <t>№ 490
27.06.2023</t>
  </si>
  <si>
    <t>№ 491
27.06.2023</t>
  </si>
  <si>
    <t>№ 492
09.08.2023</t>
  </si>
  <si>
    <t xml:space="preserve">Департамент социальной политики
Чукотского автономного округа
</t>
  </si>
  <si>
    <t>Финансовая 
(Постановление Правительства ЧАО
 от 06 августа 2019 года № 334)</t>
  </si>
  <si>
    <t>№ 493
30.11.2023</t>
  </si>
  <si>
    <t xml:space="preserve">Департамент образования и науки
Чукотского автономного округа
</t>
  </si>
  <si>
    <t xml:space="preserve">Финансовая
(Постановлением Правительства Чукотского автономного округа от 01 ноября 2017 г. № 384)
</t>
  </si>
  <si>
    <t>№ 494
12.09.2019</t>
  </si>
  <si>
    <t>Финансовая поддержка Постановлением Администрации муниципального Чукотский муниципальный район от 23.10.2023 года № 432</t>
  </si>
  <si>
    <t>№ 495
23.03.2023</t>
  </si>
  <si>
    <t>Финансовая 
софинансирование реализации мероприятий проекта «Работайте, братья! Время выбрало нас…»</t>
  </si>
  <si>
    <t>Управление социальной политики Администрации муниципального образования ГО Эгвекинот</t>
  </si>
  <si>
    <t>№ 496
26.01.2024</t>
  </si>
  <si>
    <t>Размер поддержки, полученный в 2024 г.</t>
  </si>
  <si>
    <t>Местная молодежная общественная организация воспитания и развития «Пульс – 87»</t>
  </si>
  <si>
    <t>Финансовое (Постановление Правительства Чукотского автономного округа от 08.07.2021 г. № 297)</t>
  </si>
  <si>
    <t>№ 500
22.02.2024</t>
  </si>
  <si>
    <t>№ 502
04.04.2024</t>
  </si>
  <si>
    <t>№ 503
04.04.2024</t>
  </si>
  <si>
    <t>№ 504
04.04.2024</t>
  </si>
  <si>
    <t>№ 505
04.04.2024</t>
  </si>
  <si>
    <t>№ 506
04.04.2024</t>
  </si>
  <si>
    <t>№ 507
04.04.2024</t>
  </si>
  <si>
    <t>№ 508
04.04.2024</t>
  </si>
  <si>
    <t>№ 509
04.04.2024</t>
  </si>
  <si>
    <t>№ 510
04.04.2024</t>
  </si>
  <si>
    <t xml:space="preserve">Местная молодежная общественная организация воспитания и развития «Пульс – 87» </t>
  </si>
  <si>
    <t>689530, Чукотский автономный округ, Анадырский р-н, с Марково, ул Берзина, стр. 19</t>
  </si>
  <si>
    <t>Деятельность в организации и проведения мероприятий, направленных на информационно медийное освещение молодежи, содействие деятельности молодежи в сфере образования, науки, техники, культуры, искусства, просвещения, духовного развития личности., профилактики и охраны здоровья граждан, пропаганды здорового образа жизни.</t>
  </si>
  <si>
    <t>№ 511
04.04.2024</t>
  </si>
  <si>
    <t>Финансовая Постановление Правительства Чукотского автономного округа от 19 марта 2022 года № 156</t>
  </si>
  <si>
    <t>№ 513
07.05.2024</t>
  </si>
  <si>
    <t>№ 514
07.05.2024</t>
  </si>
  <si>
    <t>№ 499
30.01.2024</t>
  </si>
  <si>
    <t>№ 501
22.02.2024</t>
  </si>
  <si>
    <t>№ 512
04.04.2024</t>
  </si>
  <si>
    <t>№ 515
07.05.2024</t>
  </si>
  <si>
    <t>№ 514
29.07.2024</t>
  </si>
  <si>
    <t>№ 515
29.07.2024</t>
  </si>
  <si>
    <t>№ 516
29.07.2024</t>
  </si>
  <si>
    <t xml:space="preserve">Департамент спорта 
Чукотского автономного округа
</t>
  </si>
  <si>
    <t>№ 514
24.10.2024</t>
  </si>
  <si>
    <t>№ 515
24.10.2024</t>
  </si>
  <si>
    <t>Постановлением Правительства Чукотского автономного округа от 29 декабря 2023 года № 529</t>
  </si>
  <si>
    <t xml:space="preserve">Департамент культуры  и туризма 
Чукотского автономного округа
</t>
  </si>
  <si>
    <t>№ 516
11.11.2024</t>
  </si>
  <si>
    <t>Постановлением Правительства Чукотского автономного округа от 28 мая 2020 года № 256</t>
  </si>
  <si>
    <t>№ 517
11.11.2024</t>
  </si>
  <si>
    <t>№ 518
11.11.2024</t>
  </si>
  <si>
    <t>№ 519
11.11.2024</t>
  </si>
  <si>
    <t>№ 520
11.12.2024</t>
  </si>
  <si>
    <t xml:space="preserve">Постановлением Правительства Чукотского автономного округа от 01 ноября 2017 г. № 384 </t>
  </si>
  <si>
    <t xml:space="preserve">Постановлением Правительства Чукотского автономного округа от 23 декобря 2023 г. № 528 </t>
  </si>
  <si>
    <t>№ 521
12.12.2024</t>
  </si>
  <si>
    <t>№ 522
12.12.2024</t>
  </si>
  <si>
    <t>№ 523
27.12.2024</t>
  </si>
  <si>
    <t>Приказ Чукотского муниципального района от 26.11.2024 года № 01-04/258</t>
  </si>
  <si>
    <t>21.06.2024.</t>
  </si>
  <si>
    <t>№ 524
27.12.2024</t>
  </si>
  <si>
    <t>Приказ Чукотского муниципального района от 21.06.2024 года № 01-04/169</t>
  </si>
  <si>
    <t>соц</t>
  </si>
  <si>
    <t>аппарат</t>
  </si>
  <si>
    <t>здрав</t>
  </si>
  <si>
    <t>сельск</t>
  </si>
  <si>
    <t>спорт</t>
  </si>
  <si>
    <t>культура</t>
  </si>
  <si>
    <t>природа</t>
  </si>
  <si>
    <t>№ 525
28.03.2025</t>
  </si>
  <si>
    <t>Финансовая (Постановление Правительства ЧАО от 4 марта 2025 года №119)</t>
  </si>
  <si>
    <t>Размер поддержки, полученный в 2025 г.</t>
  </si>
  <si>
    <t>№ 526
28.03.2025</t>
  </si>
  <si>
    <t>№ 527
06.05.2025</t>
  </si>
  <si>
    <t>№ 528
06.05.2025</t>
  </si>
  <si>
    <t>№ 529
06.05.2025</t>
  </si>
  <si>
    <t>№ 530
06.05.2025</t>
  </si>
  <si>
    <t>№ 531
06.05.2025</t>
  </si>
  <si>
    <t>Региональная общественная организация сохранения чукотского языка Чукотского автономного округа "Чычеткин вэтгав" (Родное слово)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</si>
</sst>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00000000000"/>
    <numFmt numFmtId="165" formatCode="0000000000"/>
    <numFmt numFmtId="166" formatCode="0000000"/>
    <numFmt numFmtId="167" formatCode="000000"/>
    <numFmt numFmtId="168" formatCode="0.0"/>
  </numFmts>
  <fonts count="2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 Cyr"/>
      <charset val="204"/>
    </font>
    <font>
      <sz val="8"/>
      <color rgb="FFFF0000"/>
      <name val="Times New Roman"/>
      <family val="1"/>
      <charset val="204"/>
    </font>
    <font>
      <sz val="16"/>
      <name val="Arial Cyr"/>
      <charset val="204"/>
    </font>
    <font>
      <sz val="8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72"/>
      <name val="Arial Cyr"/>
      <charset val="204"/>
    </font>
    <font>
      <sz val="10"/>
      <color rgb="FF00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29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top" wrapText="1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vertical="center"/>
    </xf>
    <xf numFmtId="166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7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0" fillId="2" borderId="0" xfId="0" applyFill="1"/>
    <xf numFmtId="167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/>
    </xf>
    <xf numFmtId="167" fontId="2" fillId="0" borderId="0" xfId="0" applyNumberFormat="1" applyFont="1" applyFill="1" applyBorder="1" applyAlignment="1">
      <alignment horizontal="center" vertical="center" wrapText="1"/>
    </xf>
    <xf numFmtId="166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/>
    <xf numFmtId="0" fontId="9" fillId="0" borderId="0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167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5" fontId="2" fillId="2" borderId="0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/>
    <xf numFmtId="167" fontId="2" fillId="2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0" fontId="0" fillId="0" borderId="0" xfId="0" applyFill="1" applyBorder="1"/>
    <xf numFmtId="0" fontId="2" fillId="0" borderId="0" xfId="0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8" fillId="0" borderId="6" xfId="0" applyFont="1" applyFill="1" applyBorder="1"/>
    <xf numFmtId="0" fontId="0" fillId="2" borderId="0" xfId="0" applyFill="1" applyBorder="1"/>
    <xf numFmtId="0" fontId="1" fillId="0" borderId="1" xfId="0" applyFont="1" applyFill="1" applyBorder="1" applyAlignment="1">
      <alignment vertical="center" wrapText="1"/>
    </xf>
    <xf numFmtId="14" fontId="2" fillId="0" borderId="0" xfId="0" applyNumberFormat="1" applyFont="1" applyFill="1" applyBorder="1" applyAlignment="1">
      <alignment vertical="center"/>
    </xf>
    <xf numFmtId="14" fontId="2" fillId="2" borderId="0" xfId="0" applyNumberFormat="1" applyFont="1" applyFill="1" applyBorder="1" applyAlignment="1">
      <alignment vertical="center"/>
    </xf>
    <xf numFmtId="0" fontId="0" fillId="0" borderId="0" xfId="0" applyFill="1" applyAlignment="1"/>
    <xf numFmtId="0" fontId="1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textRotation="180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2" fontId="0" fillId="0" borderId="0" xfId="0" applyNumberFormat="1"/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68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167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Fill="1" applyAlignment="1">
      <alignment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4" fontId="2" fillId="3" borderId="3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167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167" fontId="2" fillId="3" borderId="5" xfId="0" applyNumberFormat="1" applyFont="1" applyFill="1" applyBorder="1" applyAlignment="1">
      <alignment horizontal="center" vertical="center" wrapText="1"/>
    </xf>
    <xf numFmtId="2" fontId="2" fillId="3" borderId="0" xfId="0" applyNumberFormat="1" applyFont="1" applyFill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67" fontId="2" fillId="5" borderId="1" xfId="0" applyNumberFormat="1" applyFont="1" applyFill="1" applyBorder="1" applyAlignment="1">
      <alignment horizontal="center" vertical="center" wrapText="1"/>
    </xf>
    <xf numFmtId="166" fontId="2" fillId="5" borderId="1" xfId="0" applyNumberFormat="1" applyFont="1" applyFill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/>
    </xf>
    <xf numFmtId="165" fontId="2" fillId="6" borderId="1" xfId="0" applyNumberFormat="1" applyFont="1" applyFill="1" applyBorder="1" applyAlignment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 wrapText="1"/>
    </xf>
    <xf numFmtId="14" fontId="2" fillId="6" borderId="1" xfId="0" applyNumberFormat="1" applyFont="1" applyFill="1" applyBorder="1" applyAlignment="1">
      <alignment horizontal="center" vertical="center" wrapText="1"/>
    </xf>
    <xf numFmtId="166" fontId="2" fillId="6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7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 wrapText="1"/>
    </xf>
    <xf numFmtId="167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4" fontId="2" fillId="2" borderId="8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 wrapText="1"/>
    </xf>
    <xf numFmtId="2" fontId="1" fillId="8" borderId="2" xfId="0" applyNumberFormat="1" applyFont="1" applyFill="1" applyBorder="1" applyAlignment="1">
      <alignment horizontal="center" vertical="center"/>
    </xf>
    <xf numFmtId="2" fontId="2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 vertical="center" wrapText="1"/>
    </xf>
    <xf numFmtId="2" fontId="1" fillId="9" borderId="2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2" fontId="1" fillId="10" borderId="1" xfId="0" applyNumberFormat="1" applyFont="1" applyFill="1" applyBorder="1" applyAlignment="1">
      <alignment horizontal="center" vertical="center"/>
    </xf>
    <xf numFmtId="2" fontId="1" fillId="10" borderId="1" xfId="0" applyNumberFormat="1" applyFont="1" applyFill="1" applyBorder="1" applyAlignment="1">
      <alignment horizontal="center" vertical="center" wrapText="1"/>
    </xf>
    <xf numFmtId="2" fontId="1" fillId="10" borderId="2" xfId="0" applyNumberFormat="1" applyFont="1" applyFill="1" applyBorder="1" applyAlignment="1">
      <alignment horizontal="center" vertical="center"/>
    </xf>
    <xf numFmtId="2" fontId="2" fillId="10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 wrapText="1"/>
    </xf>
    <xf numFmtId="2" fontId="1" fillId="7" borderId="2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2" fontId="1" fillId="11" borderId="1" xfId="0" applyNumberFormat="1" applyFont="1" applyFill="1" applyBorder="1" applyAlignment="1">
      <alignment horizontal="center" vertical="center"/>
    </xf>
    <xf numFmtId="2" fontId="1" fillId="11" borderId="1" xfId="0" applyNumberFormat="1" applyFont="1" applyFill="1" applyBorder="1" applyAlignment="1">
      <alignment horizontal="center" vertical="center" wrapText="1"/>
    </xf>
    <xf numFmtId="2" fontId="1" fillId="11" borderId="2" xfId="0" applyNumberFormat="1" applyFont="1" applyFill="1" applyBorder="1" applyAlignment="1">
      <alignment horizontal="center" vertical="center"/>
    </xf>
    <xf numFmtId="2" fontId="2" fillId="11" borderId="1" xfId="0" applyNumberFormat="1" applyFont="1" applyFill="1" applyBorder="1" applyAlignment="1">
      <alignment horizontal="center" vertical="center"/>
    </xf>
    <xf numFmtId="2" fontId="1" fillId="12" borderId="7" xfId="0" applyNumberFormat="1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2" fontId="14" fillId="6" borderId="1" xfId="0" applyNumberFormat="1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 wrapText="1"/>
    </xf>
    <xf numFmtId="2" fontId="1" fillId="13" borderId="1" xfId="0" applyNumberFormat="1" applyFont="1" applyFill="1" applyBorder="1" applyAlignment="1">
      <alignment horizontal="center" vertical="center"/>
    </xf>
    <xf numFmtId="2" fontId="1" fillId="13" borderId="3" xfId="0" applyNumberFormat="1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4" fontId="1" fillId="1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15" fillId="0" borderId="0" xfId="0" applyFont="1" applyFill="1"/>
    <xf numFmtId="0" fontId="2" fillId="5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2" fontId="1" fillId="12" borderId="3" xfId="0" applyNumberFormat="1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2" fontId="1" fillId="1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7" fontId="11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166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/>
    <xf numFmtId="0" fontId="11" fillId="0" borderId="1" xfId="0" applyFont="1" applyFill="1" applyBorder="1" applyAlignment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67" fontId="1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14" fontId="11" fillId="2" borderId="1" xfId="0" applyNumberFormat="1" applyFont="1" applyFill="1" applyBorder="1" applyAlignment="1">
      <alignment horizontal="center" vertical="center" wrapText="1"/>
    </xf>
    <xf numFmtId="3" fontId="13" fillId="2" borderId="0" xfId="0" applyNumberFormat="1" applyFont="1" applyFill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 vertical="center" wrapText="1"/>
    </xf>
    <xf numFmtId="2" fontId="1" fillId="14" borderId="3" xfId="0" applyNumberFormat="1" applyFont="1" applyFill="1" applyBorder="1" applyAlignment="1">
      <alignment horizontal="center" vertical="center"/>
    </xf>
    <xf numFmtId="2" fontId="14" fillId="3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4" fontId="2" fillId="2" borderId="3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/>
    </xf>
    <xf numFmtId="14" fontId="2" fillId="2" borderId="1" xfId="1" applyNumberFormat="1" applyFont="1" applyFill="1" applyBorder="1" applyAlignment="1">
      <alignment horizontal="center" vertical="center" wrapText="1"/>
    </xf>
    <xf numFmtId="0" fontId="21" fillId="0" borderId="0" xfId="0" applyFont="1"/>
    <xf numFmtId="0" fontId="1" fillId="2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" fillId="12" borderId="3" xfId="0" applyNumberFormat="1" applyFont="1" applyFill="1" applyBorder="1" applyAlignment="1">
      <alignment horizontal="center" vertical="center"/>
    </xf>
    <xf numFmtId="0" fontId="1" fillId="12" borderId="7" xfId="0" applyNumberFormat="1" applyFont="1" applyFill="1" applyBorder="1" applyAlignment="1">
      <alignment horizontal="center" vertical="center"/>
    </xf>
    <xf numFmtId="3" fontId="16" fillId="1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14" fontId="2" fillId="9" borderId="3" xfId="0" applyNumberFormat="1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 wrapText="1"/>
    </xf>
    <xf numFmtId="167" fontId="11" fillId="9" borderId="1" xfId="0" applyNumberFormat="1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 wrapText="1"/>
    </xf>
    <xf numFmtId="3" fontId="2" fillId="9" borderId="1" xfId="0" applyNumberFormat="1" applyFont="1" applyFill="1" applyBorder="1" applyAlignment="1">
      <alignment horizontal="center" vertical="center" wrapText="1"/>
    </xf>
    <xf numFmtId="14" fontId="2" fillId="9" borderId="1" xfId="0" applyNumberFormat="1" applyFont="1" applyFill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center" vertical="center"/>
    </xf>
    <xf numFmtId="165" fontId="2" fillId="9" borderId="1" xfId="0" applyNumberFormat="1" applyFont="1" applyFill="1" applyBorder="1" applyAlignment="1">
      <alignment horizontal="center" vertical="center"/>
    </xf>
    <xf numFmtId="167" fontId="2" fillId="9" borderId="1" xfId="0" applyNumberFormat="1" applyFont="1" applyFill="1" applyBorder="1" applyAlignment="1">
      <alignment horizontal="center" vertical="center" wrapText="1"/>
    </xf>
    <xf numFmtId="166" fontId="2" fillId="9" borderId="1" xfId="0" applyNumberFormat="1" applyFont="1" applyFill="1" applyBorder="1" applyAlignment="1">
      <alignment horizontal="center" vertical="center" wrapText="1"/>
    </xf>
    <xf numFmtId="3" fontId="2" fillId="9" borderId="1" xfId="0" applyNumberFormat="1" applyFont="1" applyFill="1" applyBorder="1" applyAlignment="1">
      <alignment horizontal="center" vertical="center"/>
    </xf>
    <xf numFmtId="167" fontId="11" fillId="9" borderId="1" xfId="0" applyNumberFormat="1" applyFont="1" applyFill="1" applyBorder="1" applyAlignment="1">
      <alignment horizontal="center" vertical="center" wrapText="1"/>
    </xf>
    <xf numFmtId="3" fontId="13" fillId="9" borderId="0" xfId="0" applyNumberFormat="1" applyFont="1" applyFill="1" applyAlignment="1">
      <alignment horizontal="center" vertical="center"/>
    </xf>
    <xf numFmtId="0" fontId="11" fillId="9" borderId="4" xfId="0" applyFont="1" applyFill="1" applyBorder="1" applyAlignment="1">
      <alignment horizontal="center" vertical="center" wrapText="1"/>
    </xf>
    <xf numFmtId="3" fontId="1" fillId="9" borderId="1" xfId="0" applyNumberFormat="1" applyFont="1" applyFill="1" applyBorder="1" applyAlignment="1">
      <alignment horizontal="center" vertical="center"/>
    </xf>
    <xf numFmtId="14" fontId="2" fillId="15" borderId="3" xfId="0" applyNumberFormat="1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166" fontId="2" fillId="15" borderId="1" xfId="0" applyNumberFormat="1" applyFont="1" applyFill="1" applyBorder="1" applyAlignment="1">
      <alignment horizontal="center" vertical="center" wrapText="1"/>
    </xf>
    <xf numFmtId="3" fontId="2" fillId="15" borderId="1" xfId="0" applyNumberFormat="1" applyFont="1" applyFill="1" applyBorder="1" applyAlignment="1">
      <alignment horizontal="center" vertical="center"/>
    </xf>
    <xf numFmtId="14" fontId="2" fillId="15" borderId="1" xfId="0" applyNumberFormat="1" applyFont="1" applyFill="1" applyBorder="1" applyAlignment="1">
      <alignment horizontal="center" vertical="center" wrapText="1"/>
    </xf>
    <xf numFmtId="0" fontId="11" fillId="15" borderId="1" xfId="0" applyFont="1" applyFill="1" applyBorder="1" applyAlignment="1">
      <alignment horizontal="center" vertical="center" wrapText="1"/>
    </xf>
    <xf numFmtId="167" fontId="11" fillId="15" borderId="1" xfId="0" applyNumberFormat="1" applyFont="1" applyFill="1" applyBorder="1" applyAlignment="1">
      <alignment horizontal="center" vertical="center" wrapText="1"/>
    </xf>
    <xf numFmtId="3" fontId="2" fillId="15" borderId="1" xfId="0" applyNumberFormat="1" applyFont="1" applyFill="1" applyBorder="1" applyAlignment="1">
      <alignment horizontal="center" vertical="center" wrapText="1"/>
    </xf>
    <xf numFmtId="3" fontId="2" fillId="15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0" fillId="0" borderId="0" xfId="0" applyNumberFormat="1"/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78"/>
  <sheetViews>
    <sheetView view="pageBreakPreview" zoomScale="80" zoomScaleNormal="130" zoomScaleSheetLayoutView="80" workbookViewId="0">
      <selection activeCell="I181" sqref="I181"/>
    </sheetView>
  </sheetViews>
  <sheetFormatPr defaultRowHeight="12.75" x14ac:dyDescent="0.2"/>
  <cols>
    <col min="1" max="1" width="10.85546875" style="2" customWidth="1"/>
    <col min="2" max="2" width="14.7109375" style="2" customWidth="1"/>
    <col min="3" max="3" width="22.5703125" style="2" customWidth="1"/>
    <col min="4" max="4" width="21.42578125" style="2" customWidth="1"/>
    <col min="5" max="5" width="19.5703125" style="2" customWidth="1"/>
    <col min="6" max="6" width="12.85546875" style="2" customWidth="1"/>
    <col min="7" max="7" width="31.140625" style="2" customWidth="1"/>
    <col min="8" max="8" width="21.28515625" style="2" customWidth="1"/>
    <col min="9" max="9" width="16.7109375" style="2" customWidth="1"/>
    <col min="10" max="10" width="19.140625" style="2" customWidth="1"/>
    <col min="11" max="11" width="10.7109375" style="2" customWidth="1"/>
    <col min="12" max="12" width="19.140625" style="2" customWidth="1"/>
    <col min="13" max="16384" width="9.140625" style="2"/>
  </cols>
  <sheetData>
    <row r="1" spans="1:12" ht="14.25" x14ac:dyDescent="0.2">
      <c r="A1" s="291" t="s">
        <v>40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</row>
    <row r="2" spans="1:12" ht="15" x14ac:dyDescent="0.2">
      <c r="A2" s="291" t="s">
        <v>41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</row>
    <row r="3" spans="1:12" ht="14.25" x14ac:dyDescent="0.2">
      <c r="A3" s="291" t="s">
        <v>42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</row>
    <row r="5" spans="1:12" ht="26.25" customHeight="1" x14ac:dyDescent="0.2">
      <c r="A5" s="292" t="s">
        <v>9</v>
      </c>
      <c r="B5" s="292" t="s">
        <v>174</v>
      </c>
      <c r="C5" s="292" t="s">
        <v>0</v>
      </c>
      <c r="D5" s="292"/>
      <c r="E5" s="292"/>
      <c r="F5" s="292"/>
      <c r="G5" s="292"/>
      <c r="H5" s="292" t="s">
        <v>43</v>
      </c>
      <c r="I5" s="292"/>
      <c r="J5" s="292"/>
      <c r="K5" s="292"/>
      <c r="L5" s="292" t="s">
        <v>1</v>
      </c>
    </row>
    <row r="6" spans="1:12" ht="177" customHeight="1" x14ac:dyDescent="0.2">
      <c r="A6" s="292"/>
      <c r="B6" s="292"/>
      <c r="C6" s="3" t="s">
        <v>4</v>
      </c>
      <c r="D6" s="3" t="s">
        <v>118</v>
      </c>
      <c r="E6" s="3" t="s">
        <v>10</v>
      </c>
      <c r="F6" s="3" t="s">
        <v>44</v>
      </c>
      <c r="G6" s="3" t="s">
        <v>5</v>
      </c>
      <c r="H6" s="3" t="s">
        <v>45</v>
      </c>
      <c r="I6" s="3" t="s">
        <v>2</v>
      </c>
      <c r="J6" s="3" t="s">
        <v>273</v>
      </c>
      <c r="K6" s="3" t="s">
        <v>3</v>
      </c>
      <c r="L6" s="292"/>
    </row>
    <row r="7" spans="1:12" x14ac:dyDescent="0.2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</row>
    <row r="8" spans="1:12" ht="70.900000000000006" customHeight="1" x14ac:dyDescent="0.2">
      <c r="A8" s="4" t="s">
        <v>62</v>
      </c>
      <c r="B8" s="5">
        <v>41626</v>
      </c>
      <c r="C8" s="4" t="s">
        <v>29</v>
      </c>
      <c r="D8" s="4" t="s">
        <v>177</v>
      </c>
      <c r="E8" s="6">
        <v>1078700000488</v>
      </c>
      <c r="F8" s="7">
        <v>8709011889</v>
      </c>
      <c r="G8" s="4" t="s">
        <v>217</v>
      </c>
      <c r="H8" s="4" t="s">
        <v>6</v>
      </c>
      <c r="I8" s="4" t="s">
        <v>224</v>
      </c>
      <c r="J8" s="8">
        <v>2100000</v>
      </c>
      <c r="K8" s="5">
        <v>41990</v>
      </c>
      <c r="L8" s="9"/>
    </row>
    <row r="9" spans="1:12" ht="70.900000000000006" customHeight="1" x14ac:dyDescent="0.2">
      <c r="A9" s="4" t="s">
        <v>63</v>
      </c>
      <c r="B9" s="5">
        <v>41626</v>
      </c>
      <c r="C9" s="4" t="s">
        <v>32</v>
      </c>
      <c r="D9" s="4" t="s">
        <v>178</v>
      </c>
      <c r="E9" s="6">
        <v>1098700000156</v>
      </c>
      <c r="F9" s="7">
        <v>8709012829</v>
      </c>
      <c r="G9" s="4" t="s">
        <v>217</v>
      </c>
      <c r="H9" s="4" t="s">
        <v>6</v>
      </c>
      <c r="I9" s="4" t="s">
        <v>224</v>
      </c>
      <c r="J9" s="8">
        <v>2000000</v>
      </c>
      <c r="K9" s="5">
        <v>41990</v>
      </c>
      <c r="L9" s="9"/>
    </row>
    <row r="10" spans="1:12" ht="70.900000000000006" customHeight="1" x14ac:dyDescent="0.2">
      <c r="A10" s="4" t="s">
        <v>64</v>
      </c>
      <c r="B10" s="5">
        <v>41626</v>
      </c>
      <c r="C10" s="4" t="s">
        <v>33</v>
      </c>
      <c r="D10" s="4" t="s">
        <v>178</v>
      </c>
      <c r="E10" s="6">
        <v>1028700589741</v>
      </c>
      <c r="F10" s="7">
        <v>8709007360</v>
      </c>
      <c r="G10" s="4" t="s">
        <v>217</v>
      </c>
      <c r="H10" s="4" t="s">
        <v>6</v>
      </c>
      <c r="I10" s="4" t="s">
        <v>224</v>
      </c>
      <c r="J10" s="8">
        <v>600000</v>
      </c>
      <c r="K10" s="5" t="s">
        <v>46</v>
      </c>
      <c r="L10" s="9"/>
    </row>
    <row r="11" spans="1:12" s="12" customFormat="1" ht="125.25" customHeight="1" x14ac:dyDescent="0.2">
      <c r="A11" s="5" t="s">
        <v>65</v>
      </c>
      <c r="B11" s="10">
        <v>41380</v>
      </c>
      <c r="C11" s="4" t="s">
        <v>11</v>
      </c>
      <c r="D11" s="4" t="s">
        <v>179</v>
      </c>
      <c r="E11" s="11">
        <v>1068700000478</v>
      </c>
      <c r="F11" s="4">
        <v>8709011053</v>
      </c>
      <c r="G11" s="4" t="s">
        <v>221</v>
      </c>
      <c r="H11" s="4" t="s">
        <v>26</v>
      </c>
      <c r="I11" s="4" t="s">
        <v>225</v>
      </c>
      <c r="J11" s="8">
        <v>200000</v>
      </c>
      <c r="K11" s="5">
        <v>41639</v>
      </c>
      <c r="L11" s="4"/>
    </row>
    <row r="12" spans="1:12" s="12" customFormat="1" ht="81" customHeight="1" x14ac:dyDescent="0.2">
      <c r="A12" s="5" t="s">
        <v>66</v>
      </c>
      <c r="B12" s="10">
        <v>41380</v>
      </c>
      <c r="C12" s="4" t="s">
        <v>12</v>
      </c>
      <c r="D12" s="4" t="s">
        <v>180</v>
      </c>
      <c r="E12" s="11">
        <v>1108700000177</v>
      </c>
      <c r="F12" s="4">
        <v>8709013389</v>
      </c>
      <c r="G12" s="4" t="s">
        <v>219</v>
      </c>
      <c r="H12" s="4" t="s">
        <v>26</v>
      </c>
      <c r="I12" s="4" t="s">
        <v>225</v>
      </c>
      <c r="J12" s="8">
        <v>100000</v>
      </c>
      <c r="K12" s="5">
        <v>41639</v>
      </c>
      <c r="L12" s="13"/>
    </row>
    <row r="13" spans="1:12" s="12" customFormat="1" ht="128.25" customHeight="1" x14ac:dyDescent="0.2">
      <c r="A13" s="5" t="s">
        <v>67</v>
      </c>
      <c r="B13" s="10">
        <v>41380</v>
      </c>
      <c r="C13" s="4" t="s">
        <v>13</v>
      </c>
      <c r="D13" s="4" t="s">
        <v>181</v>
      </c>
      <c r="E13" s="11">
        <v>1088700000135</v>
      </c>
      <c r="F13" s="4">
        <v>8709012434</v>
      </c>
      <c r="G13" s="4" t="s">
        <v>221</v>
      </c>
      <c r="H13" s="4" t="s">
        <v>26</v>
      </c>
      <c r="I13" s="4" t="s">
        <v>225</v>
      </c>
      <c r="J13" s="8">
        <v>160000</v>
      </c>
      <c r="K13" s="5">
        <v>41639</v>
      </c>
      <c r="L13" s="13"/>
    </row>
    <row r="14" spans="1:12" s="12" customFormat="1" ht="123.75" customHeight="1" x14ac:dyDescent="0.2">
      <c r="A14" s="5" t="s">
        <v>68</v>
      </c>
      <c r="B14" s="10">
        <v>41380</v>
      </c>
      <c r="C14" s="4" t="s">
        <v>61</v>
      </c>
      <c r="D14" s="4" t="s">
        <v>182</v>
      </c>
      <c r="E14" s="11">
        <v>1088700000124</v>
      </c>
      <c r="F14" s="4">
        <v>8701004590</v>
      </c>
      <c r="G14" s="4" t="s">
        <v>221</v>
      </c>
      <c r="H14" s="4" t="s">
        <v>26</v>
      </c>
      <c r="I14" s="4" t="s">
        <v>225</v>
      </c>
      <c r="J14" s="8">
        <v>30000</v>
      </c>
      <c r="K14" s="5">
        <v>41639</v>
      </c>
      <c r="L14" s="13"/>
    </row>
    <row r="15" spans="1:12" s="12" customFormat="1" ht="126" customHeight="1" x14ac:dyDescent="0.2">
      <c r="A15" s="5" t="s">
        <v>69</v>
      </c>
      <c r="B15" s="10">
        <v>41380</v>
      </c>
      <c r="C15" s="4" t="s">
        <v>14</v>
      </c>
      <c r="D15" s="4" t="s">
        <v>183</v>
      </c>
      <c r="E15" s="11">
        <v>1118700000077</v>
      </c>
      <c r="F15" s="4">
        <v>8703010470</v>
      </c>
      <c r="G15" s="4" t="s">
        <v>221</v>
      </c>
      <c r="H15" s="4" t="s">
        <v>26</v>
      </c>
      <c r="I15" s="4" t="s">
        <v>225</v>
      </c>
      <c r="J15" s="8">
        <v>120000</v>
      </c>
      <c r="K15" s="5">
        <v>41639</v>
      </c>
      <c r="L15" s="13"/>
    </row>
    <row r="16" spans="1:12" s="12" customFormat="1" ht="118.5" customHeight="1" x14ac:dyDescent="0.2">
      <c r="A16" s="5" t="s">
        <v>70</v>
      </c>
      <c r="B16" s="10">
        <v>41380</v>
      </c>
      <c r="C16" s="4" t="s">
        <v>15</v>
      </c>
      <c r="D16" s="4" t="s">
        <v>184</v>
      </c>
      <c r="E16" s="11">
        <v>1118700000066</v>
      </c>
      <c r="F16" s="4">
        <v>8703010487</v>
      </c>
      <c r="G16" s="4" t="s">
        <v>221</v>
      </c>
      <c r="H16" s="4" t="s">
        <v>26</v>
      </c>
      <c r="I16" s="4" t="s">
        <v>225</v>
      </c>
      <c r="J16" s="8">
        <v>160000</v>
      </c>
      <c r="K16" s="5">
        <v>41639</v>
      </c>
      <c r="L16" s="13"/>
    </row>
    <row r="17" spans="1:12" s="14" customFormat="1" ht="116.25" customHeight="1" x14ac:dyDescent="0.2">
      <c r="A17" s="5" t="s">
        <v>71</v>
      </c>
      <c r="B17" s="10">
        <v>41380</v>
      </c>
      <c r="C17" s="4" t="s">
        <v>16</v>
      </c>
      <c r="D17" s="4" t="s">
        <v>184</v>
      </c>
      <c r="E17" s="11">
        <v>1118700000044</v>
      </c>
      <c r="F17" s="4">
        <v>8703010462</v>
      </c>
      <c r="G17" s="4" t="s">
        <v>221</v>
      </c>
      <c r="H17" s="4" t="s">
        <v>26</v>
      </c>
      <c r="I17" s="4" t="s">
        <v>225</v>
      </c>
      <c r="J17" s="8">
        <v>70000</v>
      </c>
      <c r="K17" s="5">
        <v>41639</v>
      </c>
      <c r="L17" s="13"/>
    </row>
    <row r="18" spans="1:12" s="14" customFormat="1" ht="117" customHeight="1" x14ac:dyDescent="0.2">
      <c r="A18" s="5" t="s">
        <v>72</v>
      </c>
      <c r="B18" s="10">
        <v>41380</v>
      </c>
      <c r="C18" s="4" t="s">
        <v>17</v>
      </c>
      <c r="D18" s="4" t="s">
        <v>185</v>
      </c>
      <c r="E18" s="11">
        <v>1118700000088</v>
      </c>
      <c r="F18" s="4">
        <v>8703010511</v>
      </c>
      <c r="G18" s="4" t="s">
        <v>221</v>
      </c>
      <c r="H18" s="4" t="s">
        <v>26</v>
      </c>
      <c r="I18" s="4" t="s">
        <v>225</v>
      </c>
      <c r="J18" s="8">
        <v>100000</v>
      </c>
      <c r="K18" s="5">
        <v>41639</v>
      </c>
      <c r="L18" s="13"/>
    </row>
    <row r="19" spans="1:12" s="14" customFormat="1" ht="60.75" customHeight="1" x14ac:dyDescent="0.2">
      <c r="A19" s="5" t="s">
        <v>73</v>
      </c>
      <c r="B19" s="10">
        <v>41380</v>
      </c>
      <c r="C19" s="4" t="s">
        <v>18</v>
      </c>
      <c r="D19" s="4" t="s">
        <v>186</v>
      </c>
      <c r="E19" s="11">
        <v>1088700000157</v>
      </c>
      <c r="F19" s="4">
        <v>8709012459</v>
      </c>
      <c r="G19" s="4" t="s">
        <v>220</v>
      </c>
      <c r="H19" s="4" t="s">
        <v>26</v>
      </c>
      <c r="I19" s="4" t="s">
        <v>225</v>
      </c>
      <c r="J19" s="8">
        <v>100000</v>
      </c>
      <c r="K19" s="5">
        <v>41639</v>
      </c>
      <c r="L19" s="13"/>
    </row>
    <row r="20" spans="1:12" s="14" customFormat="1" ht="59.25" customHeight="1" x14ac:dyDescent="0.2">
      <c r="A20" s="5" t="s">
        <v>74</v>
      </c>
      <c r="B20" s="10">
        <v>41380</v>
      </c>
      <c r="C20" s="4" t="s">
        <v>19</v>
      </c>
      <c r="D20" s="4" t="s">
        <v>187</v>
      </c>
      <c r="E20" s="11">
        <v>1108700000200</v>
      </c>
      <c r="F20" s="4">
        <v>8709013445</v>
      </c>
      <c r="G20" s="4" t="s">
        <v>220</v>
      </c>
      <c r="H20" s="4" t="s">
        <v>26</v>
      </c>
      <c r="I20" s="4" t="s">
        <v>225</v>
      </c>
      <c r="J20" s="8">
        <v>100000</v>
      </c>
      <c r="K20" s="5">
        <v>41639</v>
      </c>
      <c r="L20" s="13"/>
    </row>
    <row r="21" spans="1:12" s="14" customFormat="1" ht="63" customHeight="1" x14ac:dyDescent="0.2">
      <c r="A21" s="5" t="s">
        <v>75</v>
      </c>
      <c r="B21" s="10">
        <v>41380</v>
      </c>
      <c r="C21" s="4" t="s">
        <v>20</v>
      </c>
      <c r="D21" s="4" t="s">
        <v>188</v>
      </c>
      <c r="E21" s="11">
        <v>1098700000035</v>
      </c>
      <c r="F21" s="4">
        <v>8709012723</v>
      </c>
      <c r="G21" s="4" t="s">
        <v>220</v>
      </c>
      <c r="H21" s="4" t="s">
        <v>26</v>
      </c>
      <c r="I21" s="4" t="s">
        <v>225</v>
      </c>
      <c r="J21" s="8">
        <v>100000</v>
      </c>
      <c r="K21" s="5">
        <v>41639</v>
      </c>
      <c r="L21" s="13"/>
    </row>
    <row r="22" spans="1:12" s="14" customFormat="1" ht="63" customHeight="1" x14ac:dyDescent="0.2">
      <c r="A22" s="5" t="s">
        <v>76</v>
      </c>
      <c r="B22" s="10">
        <v>41380</v>
      </c>
      <c r="C22" s="4" t="s">
        <v>21</v>
      </c>
      <c r="D22" s="4" t="s">
        <v>189</v>
      </c>
      <c r="E22" s="11">
        <v>1118700000187</v>
      </c>
      <c r="F22" s="4">
        <v>8704004503</v>
      </c>
      <c r="G22" s="4" t="s">
        <v>220</v>
      </c>
      <c r="H22" s="4" t="s">
        <v>26</v>
      </c>
      <c r="I22" s="4" t="s">
        <v>225</v>
      </c>
      <c r="J22" s="8">
        <v>100000</v>
      </c>
      <c r="K22" s="5">
        <v>41639</v>
      </c>
      <c r="L22" s="13"/>
    </row>
    <row r="23" spans="1:12" s="14" customFormat="1" ht="128.25" customHeight="1" x14ac:dyDescent="0.2">
      <c r="A23" s="5" t="s">
        <v>77</v>
      </c>
      <c r="B23" s="10">
        <v>41380</v>
      </c>
      <c r="C23" s="4" t="s">
        <v>22</v>
      </c>
      <c r="D23" s="4" t="s">
        <v>190</v>
      </c>
      <c r="E23" s="11">
        <v>1118700000033</v>
      </c>
      <c r="F23" s="4">
        <v>8704004486</v>
      </c>
      <c r="G23" s="4" t="s">
        <v>221</v>
      </c>
      <c r="H23" s="4" t="s">
        <v>26</v>
      </c>
      <c r="I23" s="4" t="s">
        <v>225</v>
      </c>
      <c r="J23" s="8">
        <v>60000</v>
      </c>
      <c r="K23" s="5">
        <v>41639</v>
      </c>
      <c r="L23" s="13"/>
    </row>
    <row r="24" spans="1:12" s="14" customFormat="1" ht="118.5" customHeight="1" x14ac:dyDescent="0.2">
      <c r="A24" s="5" t="s">
        <v>78</v>
      </c>
      <c r="B24" s="10">
        <v>41380</v>
      </c>
      <c r="C24" s="4" t="s">
        <v>23</v>
      </c>
      <c r="D24" s="4" t="s">
        <v>191</v>
      </c>
      <c r="E24" s="11">
        <v>1108700000210</v>
      </c>
      <c r="F24" s="4">
        <v>8709013438</v>
      </c>
      <c r="G24" s="4" t="s">
        <v>221</v>
      </c>
      <c r="H24" s="4" t="s">
        <v>26</v>
      </c>
      <c r="I24" s="4" t="s">
        <v>225</v>
      </c>
      <c r="J24" s="8">
        <v>150000</v>
      </c>
      <c r="K24" s="5">
        <v>41639</v>
      </c>
      <c r="L24" s="13"/>
    </row>
    <row r="25" spans="1:12" s="14" customFormat="1" ht="117" customHeight="1" x14ac:dyDescent="0.2">
      <c r="A25" s="5" t="s">
        <v>79</v>
      </c>
      <c r="B25" s="10">
        <v>41380</v>
      </c>
      <c r="C25" s="4" t="s">
        <v>24</v>
      </c>
      <c r="D25" s="4" t="s">
        <v>151</v>
      </c>
      <c r="E25" s="11">
        <v>1028700000240</v>
      </c>
      <c r="F25" s="4">
        <v>8709007836</v>
      </c>
      <c r="G25" s="4" t="s">
        <v>221</v>
      </c>
      <c r="H25" s="4" t="s">
        <v>26</v>
      </c>
      <c r="I25" s="4" t="s">
        <v>225</v>
      </c>
      <c r="J25" s="8">
        <v>90000</v>
      </c>
      <c r="K25" s="5">
        <v>41639</v>
      </c>
      <c r="L25" s="13"/>
    </row>
    <row r="26" spans="1:12" s="14" customFormat="1" ht="120" customHeight="1" x14ac:dyDescent="0.2">
      <c r="A26" s="5" t="s">
        <v>80</v>
      </c>
      <c r="B26" s="10">
        <v>41380</v>
      </c>
      <c r="C26" s="4" t="s">
        <v>30</v>
      </c>
      <c r="D26" s="4" t="s">
        <v>192</v>
      </c>
      <c r="E26" s="11">
        <v>1088700000146</v>
      </c>
      <c r="F26" s="4">
        <v>8701004600</v>
      </c>
      <c r="G26" s="4" t="s">
        <v>221</v>
      </c>
      <c r="H26" s="4" t="s">
        <v>26</v>
      </c>
      <c r="I26" s="4" t="s">
        <v>225</v>
      </c>
      <c r="J26" s="8">
        <v>40000</v>
      </c>
      <c r="K26" s="5">
        <v>41639</v>
      </c>
      <c r="L26" s="13"/>
    </row>
    <row r="27" spans="1:12" s="14" customFormat="1" ht="118.5" customHeight="1" x14ac:dyDescent="0.2">
      <c r="A27" s="5" t="s">
        <v>81</v>
      </c>
      <c r="B27" s="10">
        <v>41380</v>
      </c>
      <c r="C27" s="4" t="s">
        <v>27</v>
      </c>
      <c r="D27" s="4" t="s">
        <v>193</v>
      </c>
      <c r="E27" s="11">
        <v>1118700000100</v>
      </c>
      <c r="F27" s="4">
        <v>8709013607</v>
      </c>
      <c r="G27" s="4" t="s">
        <v>221</v>
      </c>
      <c r="H27" s="4" t="s">
        <v>26</v>
      </c>
      <c r="I27" s="4" t="s">
        <v>225</v>
      </c>
      <c r="J27" s="8">
        <v>40000</v>
      </c>
      <c r="K27" s="5">
        <v>41639</v>
      </c>
      <c r="L27" s="13"/>
    </row>
    <row r="28" spans="1:12" s="14" customFormat="1" ht="119.25" customHeight="1" x14ac:dyDescent="0.2">
      <c r="A28" s="5" t="s">
        <v>82</v>
      </c>
      <c r="B28" s="10">
        <v>41380</v>
      </c>
      <c r="C28" s="4" t="s">
        <v>31</v>
      </c>
      <c r="D28" s="4" t="s">
        <v>194</v>
      </c>
      <c r="E28" s="11">
        <v>1128700000043</v>
      </c>
      <c r="F28" s="4">
        <v>8709013660</v>
      </c>
      <c r="G28" s="4" t="s">
        <v>221</v>
      </c>
      <c r="H28" s="4" t="s">
        <v>26</v>
      </c>
      <c r="I28" s="4" t="s">
        <v>225</v>
      </c>
      <c r="J28" s="8">
        <v>50000</v>
      </c>
      <c r="K28" s="5">
        <v>41639</v>
      </c>
      <c r="L28" s="13"/>
    </row>
    <row r="29" spans="1:12" s="14" customFormat="1" ht="119.25" customHeight="1" x14ac:dyDescent="0.2">
      <c r="A29" s="5" t="s">
        <v>83</v>
      </c>
      <c r="B29" s="10">
        <v>41452</v>
      </c>
      <c r="C29" s="4" t="s">
        <v>11</v>
      </c>
      <c r="D29" s="4" t="s">
        <v>179</v>
      </c>
      <c r="E29" s="11">
        <v>1068700000478</v>
      </c>
      <c r="F29" s="4">
        <v>8709011053</v>
      </c>
      <c r="G29" s="4" t="s">
        <v>221</v>
      </c>
      <c r="H29" s="4" t="s">
        <v>26</v>
      </c>
      <c r="I29" s="4" t="s">
        <v>225</v>
      </c>
      <c r="J29" s="8">
        <v>60000</v>
      </c>
      <c r="K29" s="5">
        <v>41639</v>
      </c>
      <c r="L29" s="15"/>
    </row>
    <row r="30" spans="1:12" s="14" customFormat="1" ht="118.5" customHeight="1" x14ac:dyDescent="0.2">
      <c r="A30" s="5" t="s">
        <v>84</v>
      </c>
      <c r="B30" s="10">
        <v>41452</v>
      </c>
      <c r="C30" s="4" t="s">
        <v>15</v>
      </c>
      <c r="D30" s="4" t="s">
        <v>195</v>
      </c>
      <c r="E30" s="11">
        <v>1118700000066</v>
      </c>
      <c r="F30" s="4">
        <v>8703010487</v>
      </c>
      <c r="G30" s="4" t="s">
        <v>221</v>
      </c>
      <c r="H30" s="4" t="s">
        <v>26</v>
      </c>
      <c r="I30" s="4" t="s">
        <v>225</v>
      </c>
      <c r="J30" s="8">
        <v>20000</v>
      </c>
      <c r="K30" s="5">
        <v>41639</v>
      </c>
      <c r="L30" s="15"/>
    </row>
    <row r="31" spans="1:12" s="14" customFormat="1" ht="120" customHeight="1" x14ac:dyDescent="0.2">
      <c r="A31" s="5" t="s">
        <v>85</v>
      </c>
      <c r="B31" s="10">
        <v>41452</v>
      </c>
      <c r="C31" s="4" t="s">
        <v>23</v>
      </c>
      <c r="D31" s="4" t="s">
        <v>191</v>
      </c>
      <c r="E31" s="11">
        <v>1108700000210</v>
      </c>
      <c r="F31" s="4">
        <v>8709013438</v>
      </c>
      <c r="G31" s="4" t="s">
        <v>221</v>
      </c>
      <c r="H31" s="4" t="s">
        <v>26</v>
      </c>
      <c r="I31" s="4" t="s">
        <v>225</v>
      </c>
      <c r="J31" s="8">
        <v>50000</v>
      </c>
      <c r="K31" s="5">
        <v>41639</v>
      </c>
      <c r="L31" s="15"/>
    </row>
    <row r="32" spans="1:12" s="14" customFormat="1" ht="123.75" x14ac:dyDescent="0.2">
      <c r="A32" s="5" t="s">
        <v>86</v>
      </c>
      <c r="B32" s="10">
        <v>41452</v>
      </c>
      <c r="C32" s="4" t="s">
        <v>27</v>
      </c>
      <c r="D32" s="4" t="s">
        <v>196</v>
      </c>
      <c r="E32" s="11">
        <v>1118700000100</v>
      </c>
      <c r="F32" s="4">
        <v>8709013607</v>
      </c>
      <c r="G32" s="4" t="s">
        <v>218</v>
      </c>
      <c r="H32" s="4" t="s">
        <v>26</v>
      </c>
      <c r="I32" s="4" t="s">
        <v>225</v>
      </c>
      <c r="J32" s="8">
        <v>50000</v>
      </c>
      <c r="K32" s="5">
        <v>41639</v>
      </c>
      <c r="L32" s="15"/>
    </row>
    <row r="33" spans="1:12" s="14" customFormat="1" ht="124.5" customHeight="1" x14ac:dyDescent="0.2">
      <c r="A33" s="5" t="s">
        <v>87</v>
      </c>
      <c r="B33" s="10">
        <v>41452</v>
      </c>
      <c r="C33" s="4" t="s">
        <v>31</v>
      </c>
      <c r="D33" s="4" t="s">
        <v>194</v>
      </c>
      <c r="E33" s="11">
        <v>1128700000043</v>
      </c>
      <c r="F33" s="4">
        <v>8709013660</v>
      </c>
      <c r="G33" s="4" t="s">
        <v>221</v>
      </c>
      <c r="H33" s="4" t="s">
        <v>26</v>
      </c>
      <c r="I33" s="4" t="s">
        <v>225</v>
      </c>
      <c r="J33" s="8">
        <v>50000</v>
      </c>
      <c r="K33" s="5">
        <v>41639</v>
      </c>
      <c r="L33" s="15"/>
    </row>
    <row r="34" spans="1:12" s="14" customFormat="1" ht="121.5" customHeight="1" x14ac:dyDescent="0.2">
      <c r="A34" s="5" t="s">
        <v>88</v>
      </c>
      <c r="B34" s="10">
        <v>41747</v>
      </c>
      <c r="C34" s="4" t="s">
        <v>11</v>
      </c>
      <c r="D34" s="4" t="s">
        <v>197</v>
      </c>
      <c r="E34" s="11">
        <v>1068700000478</v>
      </c>
      <c r="F34" s="4">
        <v>8709011053</v>
      </c>
      <c r="G34" s="4" t="s">
        <v>218</v>
      </c>
      <c r="H34" s="4" t="s">
        <v>26</v>
      </c>
      <c r="I34" s="4" t="s">
        <v>226</v>
      </c>
      <c r="J34" s="8">
        <v>80000</v>
      </c>
      <c r="K34" s="5">
        <v>42004</v>
      </c>
      <c r="L34" s="15"/>
    </row>
    <row r="35" spans="1:12" s="14" customFormat="1" ht="69" customHeight="1" x14ac:dyDescent="0.2">
      <c r="A35" s="5" t="s">
        <v>89</v>
      </c>
      <c r="B35" s="10">
        <v>41747</v>
      </c>
      <c r="C35" s="4" t="s">
        <v>12</v>
      </c>
      <c r="D35" s="4" t="s">
        <v>198</v>
      </c>
      <c r="E35" s="11">
        <v>1108700000177</v>
      </c>
      <c r="F35" s="4">
        <v>8709013389</v>
      </c>
      <c r="G35" s="4" t="s">
        <v>219</v>
      </c>
      <c r="H35" s="4" t="s">
        <v>26</v>
      </c>
      <c r="I35" s="4" t="s">
        <v>226</v>
      </c>
      <c r="J35" s="8">
        <v>60000</v>
      </c>
      <c r="K35" s="5">
        <v>42004</v>
      </c>
      <c r="L35" s="15"/>
    </row>
    <row r="36" spans="1:12" s="14" customFormat="1" ht="123.75" x14ac:dyDescent="0.2">
      <c r="A36" s="5" t="s">
        <v>90</v>
      </c>
      <c r="B36" s="10">
        <v>41747</v>
      </c>
      <c r="C36" s="4" t="s">
        <v>13</v>
      </c>
      <c r="D36" s="4" t="s">
        <v>199</v>
      </c>
      <c r="E36" s="11">
        <v>1088700000135</v>
      </c>
      <c r="F36" s="4">
        <v>8709012434</v>
      </c>
      <c r="G36" s="4" t="s">
        <v>218</v>
      </c>
      <c r="H36" s="4" t="s">
        <v>26</v>
      </c>
      <c r="I36" s="4" t="s">
        <v>226</v>
      </c>
      <c r="J36" s="8">
        <v>220000</v>
      </c>
      <c r="K36" s="5">
        <v>42004</v>
      </c>
      <c r="L36" s="15"/>
    </row>
    <row r="37" spans="1:12" s="14" customFormat="1" ht="123.75" x14ac:dyDescent="0.2">
      <c r="A37" s="5" t="s">
        <v>91</v>
      </c>
      <c r="B37" s="10">
        <v>41747</v>
      </c>
      <c r="C37" s="4" t="s">
        <v>14</v>
      </c>
      <c r="D37" s="4" t="s">
        <v>200</v>
      </c>
      <c r="E37" s="11">
        <v>1118700000077</v>
      </c>
      <c r="F37" s="4">
        <v>8703010470</v>
      </c>
      <c r="G37" s="4" t="s">
        <v>218</v>
      </c>
      <c r="H37" s="4" t="s">
        <v>26</v>
      </c>
      <c r="I37" s="4" t="s">
        <v>226</v>
      </c>
      <c r="J37" s="8">
        <v>285000</v>
      </c>
      <c r="K37" s="5">
        <v>42004</v>
      </c>
      <c r="L37" s="15"/>
    </row>
    <row r="38" spans="1:12" s="14" customFormat="1" ht="123.75" x14ac:dyDescent="0.2">
      <c r="A38" s="5" t="s">
        <v>92</v>
      </c>
      <c r="B38" s="10">
        <v>41747</v>
      </c>
      <c r="C38" s="4" t="s">
        <v>15</v>
      </c>
      <c r="D38" s="4" t="s">
        <v>164</v>
      </c>
      <c r="E38" s="11">
        <v>1118700000066</v>
      </c>
      <c r="F38" s="4">
        <v>8703010487</v>
      </c>
      <c r="G38" s="4" t="s">
        <v>218</v>
      </c>
      <c r="H38" s="4" t="s">
        <v>26</v>
      </c>
      <c r="I38" s="4" t="s">
        <v>226</v>
      </c>
      <c r="J38" s="8">
        <v>220000</v>
      </c>
      <c r="K38" s="5">
        <v>42004</v>
      </c>
      <c r="L38" s="15"/>
    </row>
    <row r="39" spans="1:12" s="14" customFormat="1" ht="123.75" customHeight="1" x14ac:dyDescent="0.2">
      <c r="A39" s="5" t="s">
        <v>93</v>
      </c>
      <c r="B39" s="10">
        <v>41747</v>
      </c>
      <c r="C39" s="4" t="s">
        <v>16</v>
      </c>
      <c r="D39" s="4" t="s">
        <v>164</v>
      </c>
      <c r="E39" s="11">
        <v>1118700000044</v>
      </c>
      <c r="F39" s="4">
        <v>8703010462</v>
      </c>
      <c r="G39" s="4" t="s">
        <v>218</v>
      </c>
      <c r="H39" s="4" t="s">
        <v>26</v>
      </c>
      <c r="I39" s="4" t="s">
        <v>226</v>
      </c>
      <c r="J39" s="8">
        <v>80000</v>
      </c>
      <c r="K39" s="5">
        <v>42004</v>
      </c>
      <c r="L39" s="15"/>
    </row>
    <row r="40" spans="1:12" s="14" customFormat="1" ht="71.45" customHeight="1" x14ac:dyDescent="0.2">
      <c r="A40" s="5" t="s">
        <v>94</v>
      </c>
      <c r="B40" s="10">
        <v>41747</v>
      </c>
      <c r="C40" s="4" t="s">
        <v>17</v>
      </c>
      <c r="D40" s="4" t="s">
        <v>164</v>
      </c>
      <c r="E40" s="11">
        <v>1118700000088</v>
      </c>
      <c r="F40" s="4">
        <v>8703010511</v>
      </c>
      <c r="G40" s="4" t="s">
        <v>220</v>
      </c>
      <c r="H40" s="4" t="s">
        <v>26</v>
      </c>
      <c r="I40" s="4" t="s">
        <v>226</v>
      </c>
      <c r="J40" s="8">
        <v>130000</v>
      </c>
      <c r="K40" s="5">
        <v>42004</v>
      </c>
      <c r="L40" s="15"/>
    </row>
    <row r="41" spans="1:12" s="14" customFormat="1" ht="65.45" customHeight="1" x14ac:dyDescent="0.2">
      <c r="A41" s="5" t="s">
        <v>95</v>
      </c>
      <c r="B41" s="10">
        <v>41747</v>
      </c>
      <c r="C41" s="4" t="s">
        <v>18</v>
      </c>
      <c r="D41" s="4" t="s">
        <v>201</v>
      </c>
      <c r="E41" s="11">
        <v>1088700000157</v>
      </c>
      <c r="F41" s="4">
        <v>8709012459</v>
      </c>
      <c r="G41" s="4" t="s">
        <v>220</v>
      </c>
      <c r="H41" s="4" t="s">
        <v>26</v>
      </c>
      <c r="I41" s="4" t="s">
        <v>226</v>
      </c>
      <c r="J41" s="8">
        <v>60000</v>
      </c>
      <c r="K41" s="5">
        <v>42004</v>
      </c>
      <c r="L41" s="15"/>
    </row>
    <row r="42" spans="1:12" s="14" customFormat="1" ht="65.45" customHeight="1" x14ac:dyDescent="0.2">
      <c r="A42" s="5" t="s">
        <v>96</v>
      </c>
      <c r="B42" s="10">
        <v>41747</v>
      </c>
      <c r="C42" s="4" t="s">
        <v>19</v>
      </c>
      <c r="D42" s="4" t="s">
        <v>202</v>
      </c>
      <c r="E42" s="11">
        <v>1108700000200</v>
      </c>
      <c r="F42" s="4">
        <v>8709013445</v>
      </c>
      <c r="G42" s="4" t="s">
        <v>220</v>
      </c>
      <c r="H42" s="4" t="s">
        <v>26</v>
      </c>
      <c r="I42" s="4" t="s">
        <v>226</v>
      </c>
      <c r="J42" s="8">
        <v>125000</v>
      </c>
      <c r="K42" s="5">
        <v>42004</v>
      </c>
      <c r="L42" s="15"/>
    </row>
    <row r="43" spans="1:12" s="14" customFormat="1" ht="65.45" customHeight="1" x14ac:dyDescent="0.2">
      <c r="A43" s="5" t="s">
        <v>97</v>
      </c>
      <c r="B43" s="10">
        <v>41745</v>
      </c>
      <c r="C43" s="4" t="s">
        <v>20</v>
      </c>
      <c r="D43" s="4" t="s">
        <v>203</v>
      </c>
      <c r="E43" s="11">
        <v>1098700000035</v>
      </c>
      <c r="F43" s="4">
        <v>8709012723</v>
      </c>
      <c r="G43" s="4" t="s">
        <v>220</v>
      </c>
      <c r="H43" s="4" t="s">
        <v>26</v>
      </c>
      <c r="I43" s="4" t="s">
        <v>226</v>
      </c>
      <c r="J43" s="8">
        <v>60000</v>
      </c>
      <c r="K43" s="5">
        <v>42004</v>
      </c>
      <c r="L43" s="15"/>
    </row>
    <row r="44" spans="1:12" s="14" customFormat="1" ht="65.45" customHeight="1" x14ac:dyDescent="0.2">
      <c r="A44" s="5" t="s">
        <v>98</v>
      </c>
      <c r="B44" s="10">
        <v>41747</v>
      </c>
      <c r="C44" s="4" t="s">
        <v>21</v>
      </c>
      <c r="D44" s="4" t="s">
        <v>204</v>
      </c>
      <c r="E44" s="11">
        <v>1118700000187</v>
      </c>
      <c r="F44" s="4">
        <v>8704004503</v>
      </c>
      <c r="G44" s="4" t="s">
        <v>220</v>
      </c>
      <c r="H44" s="4" t="s">
        <v>26</v>
      </c>
      <c r="I44" s="4" t="s">
        <v>226</v>
      </c>
      <c r="J44" s="8">
        <v>95000</v>
      </c>
      <c r="K44" s="5">
        <v>42004</v>
      </c>
      <c r="L44" s="15"/>
    </row>
    <row r="45" spans="1:12" s="14" customFormat="1" ht="109.9" customHeight="1" x14ac:dyDescent="0.2">
      <c r="A45" s="5" t="s">
        <v>99</v>
      </c>
      <c r="B45" s="10">
        <v>41747</v>
      </c>
      <c r="C45" s="4" t="s">
        <v>22</v>
      </c>
      <c r="D45" s="4" t="s">
        <v>190</v>
      </c>
      <c r="E45" s="11">
        <v>1118700000033</v>
      </c>
      <c r="F45" s="4">
        <v>8704004486</v>
      </c>
      <c r="G45" s="4" t="s">
        <v>221</v>
      </c>
      <c r="H45" s="4" t="s">
        <v>26</v>
      </c>
      <c r="I45" s="4" t="s">
        <v>226</v>
      </c>
      <c r="J45" s="8">
        <v>100000</v>
      </c>
      <c r="K45" s="5">
        <v>42004</v>
      </c>
      <c r="L45" s="15"/>
    </row>
    <row r="46" spans="1:12" s="14" customFormat="1" ht="112.15" customHeight="1" x14ac:dyDescent="0.2">
      <c r="A46" s="5" t="s">
        <v>100</v>
      </c>
      <c r="B46" s="10">
        <v>41745</v>
      </c>
      <c r="C46" s="4" t="s">
        <v>23</v>
      </c>
      <c r="D46" s="4" t="s">
        <v>205</v>
      </c>
      <c r="E46" s="11">
        <v>1108700000210</v>
      </c>
      <c r="F46" s="4">
        <v>8709013438</v>
      </c>
      <c r="G46" s="4" t="s">
        <v>221</v>
      </c>
      <c r="H46" s="4" t="s">
        <v>26</v>
      </c>
      <c r="I46" s="4" t="s">
        <v>226</v>
      </c>
      <c r="J46" s="8">
        <v>295000</v>
      </c>
      <c r="K46" s="5">
        <v>201</v>
      </c>
      <c r="L46" s="15"/>
    </row>
    <row r="47" spans="1:12" s="14" customFormat="1" ht="116.45" customHeight="1" x14ac:dyDescent="0.2">
      <c r="A47" s="5" t="s">
        <v>101</v>
      </c>
      <c r="B47" s="10">
        <v>41747</v>
      </c>
      <c r="C47" s="4" t="s">
        <v>24</v>
      </c>
      <c r="D47" s="4" t="s">
        <v>151</v>
      </c>
      <c r="E47" s="11">
        <v>1028700000240</v>
      </c>
      <c r="F47" s="4">
        <v>8709007836</v>
      </c>
      <c r="G47" s="4" t="s">
        <v>221</v>
      </c>
      <c r="H47" s="4" t="s">
        <v>26</v>
      </c>
      <c r="I47" s="4" t="s">
        <v>226</v>
      </c>
      <c r="J47" s="8">
        <v>50000</v>
      </c>
      <c r="K47" s="5">
        <v>42004</v>
      </c>
      <c r="L47" s="15"/>
    </row>
    <row r="48" spans="1:12" s="14" customFormat="1" ht="117.75" customHeight="1" x14ac:dyDescent="0.2">
      <c r="A48" s="5" t="s">
        <v>102</v>
      </c>
      <c r="B48" s="10">
        <v>41747</v>
      </c>
      <c r="C48" s="4" t="s">
        <v>27</v>
      </c>
      <c r="D48" s="4" t="s">
        <v>196</v>
      </c>
      <c r="E48" s="11">
        <v>1118700000100</v>
      </c>
      <c r="F48" s="4">
        <v>8709013607</v>
      </c>
      <c r="G48" s="4" t="s">
        <v>221</v>
      </c>
      <c r="H48" s="4" t="s">
        <v>26</v>
      </c>
      <c r="I48" s="4" t="s">
        <v>226</v>
      </c>
      <c r="J48" s="8">
        <v>170000</v>
      </c>
      <c r="K48" s="5">
        <v>42004</v>
      </c>
      <c r="L48" s="15"/>
    </row>
    <row r="49" spans="1:12" s="14" customFormat="1" ht="115.15" customHeight="1" x14ac:dyDescent="0.2">
      <c r="A49" s="5" t="s">
        <v>103</v>
      </c>
      <c r="B49" s="10">
        <v>41747</v>
      </c>
      <c r="C49" s="4" t="s">
        <v>31</v>
      </c>
      <c r="D49" s="4" t="s">
        <v>206</v>
      </c>
      <c r="E49" s="11">
        <v>1128700000043</v>
      </c>
      <c r="F49" s="4">
        <v>8709013660</v>
      </c>
      <c r="G49" s="4" t="s">
        <v>221</v>
      </c>
      <c r="H49" s="4" t="s">
        <v>26</v>
      </c>
      <c r="I49" s="4" t="s">
        <v>226</v>
      </c>
      <c r="J49" s="8">
        <v>40000</v>
      </c>
      <c r="K49" s="5">
        <v>42004</v>
      </c>
      <c r="L49" s="15"/>
    </row>
    <row r="50" spans="1:12" s="14" customFormat="1" ht="116.45" customHeight="1" x14ac:dyDescent="0.2">
      <c r="A50" s="5" t="s">
        <v>104</v>
      </c>
      <c r="B50" s="10">
        <v>41747</v>
      </c>
      <c r="C50" s="4" t="s">
        <v>34</v>
      </c>
      <c r="D50" s="4" t="s">
        <v>207</v>
      </c>
      <c r="E50" s="11">
        <v>1138700000031</v>
      </c>
      <c r="F50" s="4">
        <v>8709013692</v>
      </c>
      <c r="G50" s="4" t="s">
        <v>221</v>
      </c>
      <c r="H50" s="4" t="s">
        <v>26</v>
      </c>
      <c r="I50" s="4" t="s">
        <v>226</v>
      </c>
      <c r="J50" s="8">
        <v>150000</v>
      </c>
      <c r="K50" s="5">
        <v>42004</v>
      </c>
      <c r="L50" s="15"/>
    </row>
    <row r="51" spans="1:12" s="14" customFormat="1" ht="114.6" customHeight="1" x14ac:dyDescent="0.2">
      <c r="A51" s="5" t="s">
        <v>105</v>
      </c>
      <c r="B51" s="10">
        <v>41747</v>
      </c>
      <c r="C51" s="4" t="s">
        <v>37</v>
      </c>
      <c r="D51" s="4" t="s">
        <v>208</v>
      </c>
      <c r="E51" s="11">
        <v>1108700000133</v>
      </c>
      <c r="F51" s="4">
        <v>8709013156</v>
      </c>
      <c r="G51" s="4" t="s">
        <v>221</v>
      </c>
      <c r="H51" s="4" t="s">
        <v>26</v>
      </c>
      <c r="I51" s="4" t="s">
        <v>226</v>
      </c>
      <c r="J51" s="8">
        <v>50000</v>
      </c>
      <c r="K51" s="5">
        <v>42004</v>
      </c>
      <c r="L51" s="15"/>
    </row>
    <row r="52" spans="1:12" s="14" customFormat="1" ht="117.6" customHeight="1" x14ac:dyDescent="0.2">
      <c r="A52" s="5" t="s">
        <v>106</v>
      </c>
      <c r="B52" s="10">
        <v>41747</v>
      </c>
      <c r="C52" s="4" t="s">
        <v>35</v>
      </c>
      <c r="D52" s="4" t="s">
        <v>209</v>
      </c>
      <c r="E52" s="11">
        <v>1108700000034</v>
      </c>
      <c r="F52" s="4">
        <v>8709013036</v>
      </c>
      <c r="G52" s="4" t="s">
        <v>221</v>
      </c>
      <c r="H52" s="4" t="s">
        <v>26</v>
      </c>
      <c r="I52" s="4" t="s">
        <v>226</v>
      </c>
      <c r="J52" s="8">
        <v>30000</v>
      </c>
      <c r="K52" s="5">
        <v>42004</v>
      </c>
      <c r="L52" s="15"/>
    </row>
    <row r="53" spans="1:12" s="12" customFormat="1" ht="145.9" customHeight="1" x14ac:dyDescent="0.2">
      <c r="A53" s="4" t="s">
        <v>107</v>
      </c>
      <c r="B53" s="5">
        <v>41778</v>
      </c>
      <c r="C53" s="4" t="s">
        <v>119</v>
      </c>
      <c r="D53" s="4" t="s">
        <v>152</v>
      </c>
      <c r="E53" s="16">
        <v>1028700000064</v>
      </c>
      <c r="F53" s="16">
        <v>8709007770</v>
      </c>
      <c r="G53" s="4" t="s">
        <v>222</v>
      </c>
      <c r="H53" s="4" t="s">
        <v>38</v>
      </c>
      <c r="I53" s="4" t="s">
        <v>227</v>
      </c>
      <c r="J53" s="8">
        <v>2000000</v>
      </c>
      <c r="K53" s="5">
        <v>41869</v>
      </c>
      <c r="L53" s="17"/>
    </row>
    <row r="54" spans="1:12" s="12" customFormat="1" ht="116.45" customHeight="1" x14ac:dyDescent="0.2">
      <c r="A54" s="4" t="s">
        <v>108</v>
      </c>
      <c r="B54" s="5">
        <v>41778</v>
      </c>
      <c r="C54" s="4" t="s">
        <v>24</v>
      </c>
      <c r="D54" s="4" t="s">
        <v>210</v>
      </c>
      <c r="E54" s="16">
        <v>1028700000240</v>
      </c>
      <c r="F54" s="16">
        <v>8709007836</v>
      </c>
      <c r="G54" s="4" t="s">
        <v>221</v>
      </c>
      <c r="H54" s="4" t="s">
        <v>38</v>
      </c>
      <c r="I54" s="4" t="s">
        <v>227</v>
      </c>
      <c r="J54" s="8">
        <v>391510</v>
      </c>
      <c r="K54" s="5">
        <v>41869</v>
      </c>
      <c r="L54" s="17"/>
    </row>
    <row r="55" spans="1:12" s="12" customFormat="1" ht="121.9" customHeight="1" x14ac:dyDescent="0.2">
      <c r="A55" s="4" t="s">
        <v>236</v>
      </c>
      <c r="B55" s="5">
        <v>41778</v>
      </c>
      <c r="C55" s="4" t="s">
        <v>14</v>
      </c>
      <c r="D55" s="4" t="s">
        <v>211</v>
      </c>
      <c r="E55" s="16">
        <v>1118700000077</v>
      </c>
      <c r="F55" s="16">
        <v>8703010470</v>
      </c>
      <c r="G55" s="4" t="s">
        <v>221</v>
      </c>
      <c r="H55" s="4" t="s">
        <v>38</v>
      </c>
      <c r="I55" s="4" t="s">
        <v>227</v>
      </c>
      <c r="J55" s="8">
        <v>422390</v>
      </c>
      <c r="K55" s="5">
        <v>41869</v>
      </c>
      <c r="L55" s="17"/>
    </row>
    <row r="56" spans="1:12" s="12" customFormat="1" ht="134.44999999999999" customHeight="1" x14ac:dyDescent="0.2">
      <c r="A56" s="4" t="s">
        <v>109</v>
      </c>
      <c r="B56" s="10">
        <v>41810</v>
      </c>
      <c r="C56" s="4" t="s">
        <v>119</v>
      </c>
      <c r="D56" s="4" t="s">
        <v>152</v>
      </c>
      <c r="E56" s="16">
        <v>1028700000064</v>
      </c>
      <c r="F56" s="16">
        <v>8709007770</v>
      </c>
      <c r="G56" s="4" t="s">
        <v>222</v>
      </c>
      <c r="H56" s="4" t="s">
        <v>38</v>
      </c>
      <c r="I56" s="4" t="s">
        <v>227</v>
      </c>
      <c r="J56" s="8">
        <v>300000</v>
      </c>
      <c r="K56" s="5">
        <v>41992</v>
      </c>
      <c r="L56" s="17"/>
    </row>
    <row r="57" spans="1:12" s="12" customFormat="1" ht="138.6" customHeight="1" x14ac:dyDescent="0.2">
      <c r="A57" s="4" t="s">
        <v>110</v>
      </c>
      <c r="B57" s="10">
        <v>41810</v>
      </c>
      <c r="C57" s="4" t="s">
        <v>119</v>
      </c>
      <c r="D57" s="4" t="s">
        <v>152</v>
      </c>
      <c r="E57" s="16">
        <v>1028700000064</v>
      </c>
      <c r="F57" s="16">
        <v>8709007770</v>
      </c>
      <c r="G57" s="4" t="s">
        <v>222</v>
      </c>
      <c r="H57" s="4" t="s">
        <v>38</v>
      </c>
      <c r="I57" s="4" t="s">
        <v>227</v>
      </c>
      <c r="J57" s="8">
        <v>2500000</v>
      </c>
      <c r="K57" s="5">
        <v>41992</v>
      </c>
      <c r="L57" s="17"/>
    </row>
    <row r="58" spans="1:12" ht="66.599999999999994" customHeight="1" x14ac:dyDescent="0.2">
      <c r="A58" s="4" t="s">
        <v>235</v>
      </c>
      <c r="B58" s="5">
        <v>41996</v>
      </c>
      <c r="C58" s="4" t="s">
        <v>29</v>
      </c>
      <c r="D58" s="4" t="s">
        <v>177</v>
      </c>
      <c r="E58" s="6">
        <v>1078700000488</v>
      </c>
      <c r="F58" s="7">
        <v>8709011889</v>
      </c>
      <c r="G58" s="4" t="s">
        <v>217</v>
      </c>
      <c r="H58" s="4" t="s">
        <v>6</v>
      </c>
      <c r="I58" s="4" t="s">
        <v>228</v>
      </c>
      <c r="J58" s="8">
        <v>4000000</v>
      </c>
      <c r="K58" s="5" t="s">
        <v>46</v>
      </c>
      <c r="L58" s="9"/>
    </row>
    <row r="59" spans="1:12" s="14" customFormat="1" ht="117.75" customHeight="1" x14ac:dyDescent="0.2">
      <c r="A59" s="4" t="s">
        <v>111</v>
      </c>
      <c r="B59" s="10">
        <v>41894</v>
      </c>
      <c r="C59" s="4" t="s">
        <v>8</v>
      </c>
      <c r="D59" s="18" t="s">
        <v>212</v>
      </c>
      <c r="E59" s="6">
        <v>1078700000356</v>
      </c>
      <c r="F59" s="7">
        <v>8709011825</v>
      </c>
      <c r="G59" s="4" t="s">
        <v>217</v>
      </c>
      <c r="H59" s="4" t="s">
        <v>26</v>
      </c>
      <c r="I59" s="4" t="s">
        <v>275</v>
      </c>
      <c r="J59" s="8">
        <v>200000</v>
      </c>
      <c r="K59" s="5">
        <v>42004</v>
      </c>
      <c r="L59" s="15"/>
    </row>
    <row r="60" spans="1:12" s="14" customFormat="1" ht="122.25" customHeight="1" x14ac:dyDescent="0.2">
      <c r="A60" s="4" t="s">
        <v>112</v>
      </c>
      <c r="B60" s="10">
        <v>41718</v>
      </c>
      <c r="C60" s="4" t="s">
        <v>39</v>
      </c>
      <c r="D60" s="4" t="s">
        <v>213</v>
      </c>
      <c r="E60" s="11">
        <v>1027700132195</v>
      </c>
      <c r="F60" s="16">
        <v>8709011705</v>
      </c>
      <c r="G60" s="4" t="s">
        <v>218</v>
      </c>
      <c r="H60" s="4" t="s">
        <v>26</v>
      </c>
      <c r="I60" s="4" t="s">
        <v>274</v>
      </c>
      <c r="J60" s="8">
        <v>500000</v>
      </c>
      <c r="K60" s="5">
        <v>42004</v>
      </c>
      <c r="L60" s="15"/>
    </row>
    <row r="61" spans="1:12" s="14" customFormat="1" ht="72.599999999999994" customHeight="1" x14ac:dyDescent="0.2">
      <c r="A61" s="4" t="s">
        <v>113</v>
      </c>
      <c r="B61" s="10">
        <v>41718</v>
      </c>
      <c r="C61" s="4" t="s">
        <v>7</v>
      </c>
      <c r="D61" s="18" t="s">
        <v>36</v>
      </c>
      <c r="E61" s="6">
        <v>1078700000521</v>
      </c>
      <c r="F61" s="7">
        <v>8709011896</v>
      </c>
      <c r="G61" s="4" t="s">
        <v>217</v>
      </c>
      <c r="H61" s="4" t="s">
        <v>26</v>
      </c>
      <c r="I61" s="4" t="s">
        <v>274</v>
      </c>
      <c r="J61" s="8">
        <v>800000</v>
      </c>
      <c r="K61" s="5">
        <v>42004</v>
      </c>
      <c r="L61" s="15"/>
    </row>
    <row r="62" spans="1:12" s="14" customFormat="1" ht="96" customHeight="1" x14ac:dyDescent="0.2">
      <c r="A62" s="4" t="s">
        <v>237</v>
      </c>
      <c r="B62" s="10">
        <v>39465</v>
      </c>
      <c r="C62" s="4" t="s">
        <v>238</v>
      </c>
      <c r="D62" s="18" t="s">
        <v>254</v>
      </c>
      <c r="E62" s="6">
        <v>1078700000048</v>
      </c>
      <c r="F62" s="7">
        <v>8705001985</v>
      </c>
      <c r="G62" s="4" t="s">
        <v>217</v>
      </c>
      <c r="H62" s="4" t="s">
        <v>56</v>
      </c>
      <c r="I62" s="4" t="s">
        <v>50</v>
      </c>
      <c r="J62" s="19" t="s">
        <v>271</v>
      </c>
      <c r="K62" s="5" t="s">
        <v>54</v>
      </c>
      <c r="L62" s="15"/>
    </row>
    <row r="63" spans="1:12" s="14" customFormat="1" ht="72.599999999999994" customHeight="1" x14ac:dyDescent="0.2">
      <c r="A63" s="4" t="s">
        <v>239</v>
      </c>
      <c r="B63" s="10">
        <v>39465</v>
      </c>
      <c r="C63" s="4" t="s">
        <v>57</v>
      </c>
      <c r="D63" s="18" t="s">
        <v>214</v>
      </c>
      <c r="E63" s="6">
        <v>1078700000015</v>
      </c>
      <c r="F63" s="6">
        <v>8705002019</v>
      </c>
      <c r="G63" s="4" t="s">
        <v>217</v>
      </c>
      <c r="H63" s="4" t="s">
        <v>56</v>
      </c>
      <c r="I63" s="4" t="s">
        <v>50</v>
      </c>
      <c r="J63" s="19" t="s">
        <v>262</v>
      </c>
      <c r="K63" s="5" t="s">
        <v>54</v>
      </c>
      <c r="L63" s="15"/>
    </row>
    <row r="64" spans="1:12" s="14" customFormat="1" ht="72.599999999999994" customHeight="1" x14ac:dyDescent="0.2">
      <c r="A64" s="4" t="s">
        <v>240</v>
      </c>
      <c r="B64" s="10">
        <v>39688</v>
      </c>
      <c r="C64" s="4" t="s">
        <v>238</v>
      </c>
      <c r="D64" s="18" t="s">
        <v>255</v>
      </c>
      <c r="E64" s="6">
        <v>1078700000048</v>
      </c>
      <c r="F64" s="7">
        <v>8705001985</v>
      </c>
      <c r="G64" s="4" t="s">
        <v>217</v>
      </c>
      <c r="H64" s="4" t="s">
        <v>56</v>
      </c>
      <c r="I64" s="4" t="s">
        <v>50</v>
      </c>
      <c r="J64" s="19" t="s">
        <v>263</v>
      </c>
      <c r="K64" s="5" t="s">
        <v>54</v>
      </c>
      <c r="L64" s="15"/>
    </row>
    <row r="65" spans="1:12" s="14" customFormat="1" ht="72.599999999999994" customHeight="1" x14ac:dyDescent="0.2">
      <c r="A65" s="4" t="s">
        <v>241</v>
      </c>
      <c r="B65" s="10">
        <v>39688</v>
      </c>
      <c r="C65" s="4" t="s">
        <v>57</v>
      </c>
      <c r="D65" s="18" t="s">
        <v>256</v>
      </c>
      <c r="E65" s="6">
        <v>1078700000015</v>
      </c>
      <c r="F65" s="6">
        <v>8705002019</v>
      </c>
      <c r="G65" s="4" t="s">
        <v>217</v>
      </c>
      <c r="H65" s="4" t="s">
        <v>56</v>
      </c>
      <c r="I65" s="4" t="s">
        <v>50</v>
      </c>
      <c r="J65" s="19" t="s">
        <v>263</v>
      </c>
      <c r="K65" s="5" t="s">
        <v>54</v>
      </c>
      <c r="L65" s="15"/>
    </row>
    <row r="66" spans="1:12" s="14" customFormat="1" ht="72.599999999999994" customHeight="1" x14ac:dyDescent="0.2">
      <c r="A66" s="4" t="s">
        <v>242</v>
      </c>
      <c r="B66" s="10">
        <v>39688</v>
      </c>
      <c r="C66" s="4" t="s">
        <v>243</v>
      </c>
      <c r="D66" s="18" t="s">
        <v>257</v>
      </c>
      <c r="E66" s="6">
        <v>1078700000037</v>
      </c>
      <c r="F66" s="6">
        <v>8705001992</v>
      </c>
      <c r="G66" s="4" t="s">
        <v>217</v>
      </c>
      <c r="H66" s="4" t="s">
        <v>56</v>
      </c>
      <c r="I66" s="4" t="s">
        <v>50</v>
      </c>
      <c r="J66" s="19" t="s">
        <v>263</v>
      </c>
      <c r="K66" s="5" t="s">
        <v>54</v>
      </c>
      <c r="L66" s="15"/>
    </row>
    <row r="67" spans="1:12" s="14" customFormat="1" ht="72.599999999999994" customHeight="1" x14ac:dyDescent="0.2">
      <c r="A67" s="4" t="s">
        <v>244</v>
      </c>
      <c r="B67" s="10">
        <v>39883</v>
      </c>
      <c r="C67" s="4" t="s">
        <v>243</v>
      </c>
      <c r="D67" s="18" t="s">
        <v>257</v>
      </c>
      <c r="E67" s="6">
        <v>1078700000037</v>
      </c>
      <c r="F67" s="6">
        <v>8705001992</v>
      </c>
      <c r="G67" s="4" t="s">
        <v>217</v>
      </c>
      <c r="H67" s="4" t="s">
        <v>56</v>
      </c>
      <c r="I67" s="4" t="s">
        <v>50</v>
      </c>
      <c r="J67" s="19" t="s">
        <v>264</v>
      </c>
      <c r="K67" s="5" t="s">
        <v>54</v>
      </c>
      <c r="L67" s="15"/>
    </row>
    <row r="68" spans="1:12" s="14" customFormat="1" ht="72.599999999999994" customHeight="1" x14ac:dyDescent="0.2">
      <c r="A68" s="4" t="s">
        <v>245</v>
      </c>
      <c r="B68" s="10">
        <v>40282</v>
      </c>
      <c r="C68" s="4" t="s">
        <v>272</v>
      </c>
      <c r="D68" s="18" t="s">
        <v>258</v>
      </c>
      <c r="E68" s="6">
        <v>1098700000145</v>
      </c>
      <c r="F68" s="7">
        <v>8704004447</v>
      </c>
      <c r="G68" s="4" t="s">
        <v>217</v>
      </c>
      <c r="H68" s="4" t="s">
        <v>53</v>
      </c>
      <c r="I68" s="4" t="s">
        <v>50</v>
      </c>
      <c r="J68" s="19" t="s">
        <v>265</v>
      </c>
      <c r="K68" s="5" t="s">
        <v>54</v>
      </c>
      <c r="L68" s="15"/>
    </row>
    <row r="69" spans="1:12" s="14" customFormat="1" ht="75" customHeight="1" x14ac:dyDescent="0.2">
      <c r="A69" s="4" t="s">
        <v>246</v>
      </c>
      <c r="B69" s="10">
        <v>40315</v>
      </c>
      <c r="C69" s="4" t="s">
        <v>272</v>
      </c>
      <c r="D69" s="18" t="s">
        <v>258</v>
      </c>
      <c r="E69" s="6">
        <v>1098700000145</v>
      </c>
      <c r="F69" s="7">
        <v>8704004447</v>
      </c>
      <c r="G69" s="4" t="s">
        <v>217</v>
      </c>
      <c r="H69" s="4" t="s">
        <v>53</v>
      </c>
      <c r="I69" s="4" t="s">
        <v>50</v>
      </c>
      <c r="J69" s="19" t="s">
        <v>266</v>
      </c>
      <c r="K69" s="5" t="s">
        <v>54</v>
      </c>
      <c r="L69" s="15"/>
    </row>
    <row r="70" spans="1:12" s="14" customFormat="1" ht="102.75" customHeight="1" x14ac:dyDescent="0.2">
      <c r="A70" s="4" t="s">
        <v>247</v>
      </c>
      <c r="B70" s="10">
        <v>40826</v>
      </c>
      <c r="C70" s="4" t="s">
        <v>248</v>
      </c>
      <c r="D70" s="18" t="s">
        <v>259</v>
      </c>
      <c r="E70" s="6">
        <v>1038700070067</v>
      </c>
      <c r="F70" s="6">
        <v>8707001187</v>
      </c>
      <c r="G70" s="4" t="s">
        <v>217</v>
      </c>
      <c r="H70" s="4" t="s">
        <v>59</v>
      </c>
      <c r="I70" s="4" t="s">
        <v>50</v>
      </c>
      <c r="J70" s="19" t="s">
        <v>267</v>
      </c>
      <c r="K70" s="5" t="s">
        <v>54</v>
      </c>
      <c r="L70" s="15"/>
    </row>
    <row r="71" spans="1:12" s="14" customFormat="1" ht="72.599999999999994" customHeight="1" x14ac:dyDescent="0.2">
      <c r="A71" s="4" t="s">
        <v>249</v>
      </c>
      <c r="B71" s="10">
        <v>41030</v>
      </c>
      <c r="C71" s="4" t="s">
        <v>250</v>
      </c>
      <c r="D71" s="18" t="s">
        <v>260</v>
      </c>
      <c r="E71" s="6">
        <v>1078700000059</v>
      </c>
      <c r="F71" s="6">
        <v>8705001978</v>
      </c>
      <c r="G71" s="4" t="s">
        <v>217</v>
      </c>
      <c r="H71" s="4" t="s">
        <v>56</v>
      </c>
      <c r="I71" s="4" t="s">
        <v>50</v>
      </c>
      <c r="J71" s="19" t="s">
        <v>268</v>
      </c>
      <c r="K71" s="5" t="s">
        <v>54</v>
      </c>
      <c r="L71" s="15"/>
    </row>
    <row r="72" spans="1:12" s="14" customFormat="1" ht="77.45" customHeight="1" x14ac:dyDescent="0.2">
      <c r="A72" s="4" t="s">
        <v>251</v>
      </c>
      <c r="B72" s="10">
        <v>41030</v>
      </c>
      <c r="C72" s="4" t="s">
        <v>252</v>
      </c>
      <c r="D72" s="18" t="s">
        <v>261</v>
      </c>
      <c r="E72" s="6">
        <v>1078700000026</v>
      </c>
      <c r="F72" s="6">
        <v>8705002001</v>
      </c>
      <c r="G72" s="4" t="s">
        <v>217</v>
      </c>
      <c r="H72" s="4" t="s">
        <v>56</v>
      </c>
      <c r="I72" s="4" t="s">
        <v>50</v>
      </c>
      <c r="J72" s="19" t="s">
        <v>269</v>
      </c>
      <c r="K72" s="5" t="s">
        <v>54</v>
      </c>
      <c r="L72" s="15"/>
    </row>
    <row r="73" spans="1:12" s="14" customFormat="1" ht="76.900000000000006" customHeight="1" x14ac:dyDescent="0.2">
      <c r="A73" s="4" t="s">
        <v>253</v>
      </c>
      <c r="B73" s="10">
        <v>41080</v>
      </c>
      <c r="C73" s="4" t="s">
        <v>117</v>
      </c>
      <c r="D73" s="18" t="s">
        <v>258</v>
      </c>
      <c r="E73" s="6">
        <v>1098700000145</v>
      </c>
      <c r="F73" s="7">
        <v>8704004447</v>
      </c>
      <c r="G73" s="4" t="s">
        <v>217</v>
      </c>
      <c r="H73" s="4" t="s">
        <v>53</v>
      </c>
      <c r="I73" s="4" t="s">
        <v>50</v>
      </c>
      <c r="J73" s="19" t="s">
        <v>270</v>
      </c>
      <c r="K73" s="5" t="s">
        <v>54</v>
      </c>
      <c r="L73" s="15"/>
    </row>
    <row r="74" spans="1:12" ht="66.599999999999994" customHeight="1" x14ac:dyDescent="0.2">
      <c r="A74" s="4" t="s">
        <v>114</v>
      </c>
      <c r="B74" s="10">
        <v>41466</v>
      </c>
      <c r="C74" s="4" t="s">
        <v>57</v>
      </c>
      <c r="D74" s="18" t="s">
        <v>214</v>
      </c>
      <c r="E74" s="6">
        <v>1078700000015</v>
      </c>
      <c r="F74" s="6">
        <v>8705002019</v>
      </c>
      <c r="G74" s="4" t="s">
        <v>217</v>
      </c>
      <c r="H74" s="4" t="s">
        <v>56</v>
      </c>
      <c r="I74" s="4" t="s">
        <v>50</v>
      </c>
      <c r="J74" s="19" t="s">
        <v>120</v>
      </c>
      <c r="K74" s="5" t="s">
        <v>54</v>
      </c>
      <c r="L74" s="20"/>
    </row>
    <row r="75" spans="1:12" ht="66.599999999999994" customHeight="1" x14ac:dyDescent="0.2">
      <c r="A75" s="4" t="s">
        <v>296</v>
      </c>
      <c r="B75" s="10">
        <v>41572</v>
      </c>
      <c r="C75" s="4" t="s">
        <v>117</v>
      </c>
      <c r="D75" s="18" t="s">
        <v>52</v>
      </c>
      <c r="E75" s="6">
        <v>1098700000145</v>
      </c>
      <c r="F75" s="7">
        <v>8704004447</v>
      </c>
      <c r="G75" s="4" t="s">
        <v>217</v>
      </c>
      <c r="H75" s="4" t="s">
        <v>53</v>
      </c>
      <c r="I75" s="4" t="s">
        <v>50</v>
      </c>
      <c r="J75" s="19" t="s">
        <v>122</v>
      </c>
      <c r="K75" s="5" t="s">
        <v>54</v>
      </c>
      <c r="L75" s="20"/>
    </row>
    <row r="76" spans="1:12" ht="126.75" customHeight="1" x14ac:dyDescent="0.2">
      <c r="A76" s="4" t="s">
        <v>297</v>
      </c>
      <c r="B76" s="10">
        <v>41744</v>
      </c>
      <c r="C76" s="4" t="s">
        <v>48</v>
      </c>
      <c r="D76" s="18" t="s">
        <v>49</v>
      </c>
      <c r="E76" s="6">
        <v>1118700000110</v>
      </c>
      <c r="F76" s="7">
        <v>8703010529</v>
      </c>
      <c r="G76" s="4" t="s">
        <v>221</v>
      </c>
      <c r="H76" s="4" t="s">
        <v>51</v>
      </c>
      <c r="I76" s="4" t="s">
        <v>50</v>
      </c>
      <c r="J76" s="19" t="s">
        <v>121</v>
      </c>
      <c r="K76" s="5">
        <v>42124</v>
      </c>
      <c r="L76" s="20"/>
    </row>
    <row r="77" spans="1:12" ht="64.900000000000006" customHeight="1" x14ac:dyDescent="0.2">
      <c r="A77" s="4" t="s">
        <v>298</v>
      </c>
      <c r="B77" s="10">
        <v>41778</v>
      </c>
      <c r="C77" s="4" t="s">
        <v>117</v>
      </c>
      <c r="D77" s="18" t="s">
        <v>52</v>
      </c>
      <c r="E77" s="6">
        <v>1098700000145</v>
      </c>
      <c r="F77" s="7">
        <v>8704004447</v>
      </c>
      <c r="G77" s="4" t="s">
        <v>217</v>
      </c>
      <c r="H77" s="4" t="s">
        <v>53</v>
      </c>
      <c r="I77" s="4" t="s">
        <v>50</v>
      </c>
      <c r="J77" s="19" t="s">
        <v>123</v>
      </c>
      <c r="K77" s="5" t="s">
        <v>54</v>
      </c>
      <c r="L77" s="20"/>
    </row>
    <row r="78" spans="1:12" ht="83.45" customHeight="1" x14ac:dyDescent="0.2">
      <c r="A78" s="4" t="s">
        <v>299</v>
      </c>
      <c r="B78" s="10">
        <v>41791</v>
      </c>
      <c r="C78" s="4" t="s">
        <v>55</v>
      </c>
      <c r="D78" s="18" t="s">
        <v>169</v>
      </c>
      <c r="E78" s="6">
        <v>1048700600717</v>
      </c>
      <c r="F78" s="7">
        <v>8704004020</v>
      </c>
      <c r="G78" s="4" t="s">
        <v>223</v>
      </c>
      <c r="H78" s="4" t="s">
        <v>53</v>
      </c>
      <c r="I78" s="4" t="s">
        <v>50</v>
      </c>
      <c r="J78" s="19" t="s">
        <v>124</v>
      </c>
      <c r="K78" s="5" t="s">
        <v>54</v>
      </c>
      <c r="L78" s="20"/>
    </row>
    <row r="79" spans="1:12" ht="79.150000000000006" customHeight="1" x14ac:dyDescent="0.2">
      <c r="A79" s="4" t="s">
        <v>300</v>
      </c>
      <c r="B79" s="10">
        <v>41914</v>
      </c>
      <c r="C79" s="4" t="s">
        <v>60</v>
      </c>
      <c r="D79" s="18" t="s">
        <v>168</v>
      </c>
      <c r="E79" s="6">
        <v>1098700000134</v>
      </c>
      <c r="F79" s="6">
        <v>8707001540</v>
      </c>
      <c r="G79" s="4" t="s">
        <v>217</v>
      </c>
      <c r="H79" s="4" t="s">
        <v>59</v>
      </c>
      <c r="I79" s="4" t="s">
        <v>50</v>
      </c>
      <c r="J79" s="19" t="s">
        <v>172</v>
      </c>
      <c r="K79" s="5" t="s">
        <v>54</v>
      </c>
      <c r="L79" s="20"/>
    </row>
    <row r="80" spans="1:12" ht="114.6" customHeight="1" x14ac:dyDescent="0.2">
      <c r="A80" s="4" t="s">
        <v>115</v>
      </c>
      <c r="B80" s="10">
        <v>41919</v>
      </c>
      <c r="C80" s="4" t="s">
        <v>24</v>
      </c>
      <c r="D80" s="4" t="s">
        <v>151</v>
      </c>
      <c r="E80" s="11">
        <v>1028700000240</v>
      </c>
      <c r="F80" s="16">
        <v>8709007836</v>
      </c>
      <c r="G80" s="4" t="s">
        <v>221</v>
      </c>
      <c r="H80" s="4" t="s">
        <v>47</v>
      </c>
      <c r="I80" s="4" t="s">
        <v>173</v>
      </c>
      <c r="J80" s="8">
        <v>240000</v>
      </c>
      <c r="K80" s="5">
        <v>42004</v>
      </c>
      <c r="L80" s="20"/>
    </row>
    <row r="81" spans="1:12" ht="79.150000000000006" customHeight="1" x14ac:dyDescent="0.2">
      <c r="A81" s="4" t="s">
        <v>116</v>
      </c>
      <c r="B81" s="10">
        <v>41919</v>
      </c>
      <c r="C81" s="4" t="s">
        <v>286</v>
      </c>
      <c r="D81" s="18" t="s">
        <v>287</v>
      </c>
      <c r="E81" s="6">
        <v>1028700000119</v>
      </c>
      <c r="F81" s="7">
        <v>8709007970</v>
      </c>
      <c r="G81" s="4" t="s">
        <v>217</v>
      </c>
      <c r="H81" s="4" t="s">
        <v>47</v>
      </c>
      <c r="I81" s="4" t="s">
        <v>170</v>
      </c>
      <c r="J81" s="8">
        <v>760000</v>
      </c>
      <c r="K81" s="5">
        <v>42004</v>
      </c>
      <c r="L81" s="20"/>
    </row>
    <row r="82" spans="1:12" ht="123.75" customHeight="1" x14ac:dyDescent="0.2">
      <c r="A82" s="4" t="s">
        <v>125</v>
      </c>
      <c r="B82" s="10">
        <v>42114</v>
      </c>
      <c r="C82" s="4" t="s">
        <v>11</v>
      </c>
      <c r="D82" s="4" t="s">
        <v>167</v>
      </c>
      <c r="E82" s="11">
        <v>1068700000478</v>
      </c>
      <c r="F82" s="16">
        <v>8709011053</v>
      </c>
      <c r="G82" s="4" t="s">
        <v>221</v>
      </c>
      <c r="H82" s="4" t="s">
        <v>26</v>
      </c>
      <c r="I82" s="4" t="s">
        <v>229</v>
      </c>
      <c r="J82" s="8">
        <v>73000</v>
      </c>
      <c r="K82" s="5">
        <v>42369</v>
      </c>
      <c r="L82" s="20"/>
    </row>
    <row r="83" spans="1:12" ht="73.150000000000006" customHeight="1" x14ac:dyDescent="0.2">
      <c r="A83" s="4" t="s">
        <v>126</v>
      </c>
      <c r="B83" s="10">
        <v>42114</v>
      </c>
      <c r="C83" s="4" t="s">
        <v>12</v>
      </c>
      <c r="D83" s="4" t="s">
        <v>166</v>
      </c>
      <c r="E83" s="11">
        <v>1108700000177</v>
      </c>
      <c r="F83" s="16">
        <v>8709013389</v>
      </c>
      <c r="G83" s="4" t="s">
        <v>219</v>
      </c>
      <c r="H83" s="4" t="s">
        <v>26</v>
      </c>
      <c r="I83" s="4" t="s">
        <v>229</v>
      </c>
      <c r="J83" s="8">
        <v>73000</v>
      </c>
      <c r="K83" s="5">
        <v>42369</v>
      </c>
      <c r="L83" s="20"/>
    </row>
    <row r="84" spans="1:12" ht="121.9" customHeight="1" x14ac:dyDescent="0.2">
      <c r="A84" s="4" t="s">
        <v>127</v>
      </c>
      <c r="B84" s="10">
        <v>42114</v>
      </c>
      <c r="C84" s="4" t="s">
        <v>14</v>
      </c>
      <c r="D84" s="4" t="s">
        <v>165</v>
      </c>
      <c r="E84" s="11">
        <v>1118700000077</v>
      </c>
      <c r="F84" s="16">
        <v>8703010470</v>
      </c>
      <c r="G84" s="4" t="s">
        <v>218</v>
      </c>
      <c r="H84" s="4" t="s">
        <v>26</v>
      </c>
      <c r="I84" s="4" t="s">
        <v>229</v>
      </c>
      <c r="J84" s="8">
        <v>165000</v>
      </c>
      <c r="K84" s="5">
        <v>42369</v>
      </c>
      <c r="L84" s="20"/>
    </row>
    <row r="85" spans="1:12" ht="124.5" customHeight="1" x14ac:dyDescent="0.2">
      <c r="A85" s="4" t="s">
        <v>128</v>
      </c>
      <c r="B85" s="10">
        <v>42114</v>
      </c>
      <c r="C85" s="4" t="s">
        <v>16</v>
      </c>
      <c r="D85" s="4" t="s">
        <v>164</v>
      </c>
      <c r="E85" s="11">
        <v>1118700000044</v>
      </c>
      <c r="F85" s="16">
        <v>8703010462</v>
      </c>
      <c r="G85" s="4" t="s">
        <v>221</v>
      </c>
      <c r="H85" s="4" t="s">
        <v>26</v>
      </c>
      <c r="I85" s="4" t="s">
        <v>229</v>
      </c>
      <c r="J85" s="8">
        <v>70000</v>
      </c>
      <c r="K85" s="5">
        <v>42369</v>
      </c>
      <c r="L85" s="20"/>
    </row>
    <row r="86" spans="1:12" ht="76.900000000000006" customHeight="1" x14ac:dyDescent="0.2">
      <c r="A86" s="4" t="s">
        <v>129</v>
      </c>
      <c r="B86" s="10">
        <v>42114</v>
      </c>
      <c r="C86" s="4" t="s">
        <v>17</v>
      </c>
      <c r="D86" s="4" t="s">
        <v>164</v>
      </c>
      <c r="E86" s="11">
        <v>1118700000088</v>
      </c>
      <c r="F86" s="16">
        <v>8703010511</v>
      </c>
      <c r="G86" s="4" t="s">
        <v>220</v>
      </c>
      <c r="H86" s="4" t="s">
        <v>26</v>
      </c>
      <c r="I86" s="4" t="s">
        <v>229</v>
      </c>
      <c r="J86" s="8">
        <v>140000</v>
      </c>
      <c r="K86" s="5">
        <v>42369</v>
      </c>
      <c r="L86" s="20"/>
    </row>
    <row r="87" spans="1:12" ht="76.900000000000006" customHeight="1" x14ac:dyDescent="0.2">
      <c r="A87" s="4" t="s">
        <v>130</v>
      </c>
      <c r="B87" s="10">
        <v>42114</v>
      </c>
      <c r="C87" s="4" t="s">
        <v>18</v>
      </c>
      <c r="D87" s="4" t="s">
        <v>163</v>
      </c>
      <c r="E87" s="11">
        <v>1088700000157</v>
      </c>
      <c r="F87" s="16">
        <v>8709012459</v>
      </c>
      <c r="G87" s="4" t="s">
        <v>220</v>
      </c>
      <c r="H87" s="4" t="s">
        <v>26</v>
      </c>
      <c r="I87" s="4" t="s">
        <v>229</v>
      </c>
      <c r="J87" s="8">
        <v>100000</v>
      </c>
      <c r="K87" s="5">
        <v>42369</v>
      </c>
      <c r="L87" s="20"/>
    </row>
    <row r="88" spans="1:12" ht="76.900000000000006" customHeight="1" x14ac:dyDescent="0.2">
      <c r="A88" s="4" t="s">
        <v>131</v>
      </c>
      <c r="B88" s="10">
        <v>42114</v>
      </c>
      <c r="C88" s="4" t="s">
        <v>19</v>
      </c>
      <c r="D88" s="4" t="s">
        <v>161</v>
      </c>
      <c r="E88" s="11">
        <v>1108700000200</v>
      </c>
      <c r="F88" s="16">
        <v>8709013445</v>
      </c>
      <c r="G88" s="4" t="s">
        <v>220</v>
      </c>
      <c r="H88" s="4" t="s">
        <v>26</v>
      </c>
      <c r="I88" s="4" t="s">
        <v>229</v>
      </c>
      <c r="J88" s="8">
        <v>172000</v>
      </c>
      <c r="K88" s="5">
        <v>42369</v>
      </c>
      <c r="L88" s="20"/>
    </row>
    <row r="89" spans="1:12" ht="76.900000000000006" customHeight="1" x14ac:dyDescent="0.2">
      <c r="A89" s="4" t="s">
        <v>132</v>
      </c>
      <c r="B89" s="10">
        <v>42114</v>
      </c>
      <c r="C89" s="4" t="s">
        <v>20</v>
      </c>
      <c r="D89" s="4" t="s">
        <v>162</v>
      </c>
      <c r="E89" s="11">
        <v>1098700000035</v>
      </c>
      <c r="F89" s="16">
        <v>8709012723</v>
      </c>
      <c r="G89" s="4" t="s">
        <v>220</v>
      </c>
      <c r="H89" s="4" t="s">
        <v>26</v>
      </c>
      <c r="I89" s="4" t="s">
        <v>229</v>
      </c>
      <c r="J89" s="8">
        <v>85000</v>
      </c>
      <c r="K89" s="5">
        <v>42369</v>
      </c>
      <c r="L89" s="20"/>
    </row>
    <row r="90" spans="1:12" ht="76.900000000000006" customHeight="1" x14ac:dyDescent="0.2">
      <c r="A90" s="4" t="s">
        <v>133</v>
      </c>
      <c r="B90" s="10">
        <v>42114</v>
      </c>
      <c r="C90" s="4" t="s">
        <v>21</v>
      </c>
      <c r="D90" s="4" t="s">
        <v>160</v>
      </c>
      <c r="E90" s="11">
        <v>1118700000187</v>
      </c>
      <c r="F90" s="16">
        <v>8704004503</v>
      </c>
      <c r="G90" s="4" t="s">
        <v>220</v>
      </c>
      <c r="H90" s="4" t="s">
        <v>26</v>
      </c>
      <c r="I90" s="4" t="s">
        <v>229</v>
      </c>
      <c r="J90" s="8">
        <v>124600</v>
      </c>
      <c r="K90" s="5">
        <v>42369</v>
      </c>
      <c r="L90" s="20"/>
    </row>
    <row r="91" spans="1:12" ht="132" customHeight="1" x14ac:dyDescent="0.2">
      <c r="A91" s="4" t="s">
        <v>134</v>
      </c>
      <c r="B91" s="10">
        <v>42114</v>
      </c>
      <c r="C91" s="4" t="s">
        <v>22</v>
      </c>
      <c r="D91" s="4" t="s">
        <v>215</v>
      </c>
      <c r="E91" s="11">
        <v>1118700000033</v>
      </c>
      <c r="F91" s="16">
        <v>8704004486</v>
      </c>
      <c r="G91" s="4" t="s">
        <v>221</v>
      </c>
      <c r="H91" s="4" t="s">
        <v>26</v>
      </c>
      <c r="I91" s="4" t="s">
        <v>229</v>
      </c>
      <c r="J91" s="8">
        <v>80000</v>
      </c>
      <c r="K91" s="5">
        <v>42369</v>
      </c>
      <c r="L91" s="20"/>
    </row>
    <row r="92" spans="1:12" ht="127.5" customHeight="1" x14ac:dyDescent="0.2">
      <c r="A92" s="4" t="s">
        <v>135</v>
      </c>
      <c r="B92" s="10">
        <v>42114</v>
      </c>
      <c r="C92" s="4" t="s">
        <v>23</v>
      </c>
      <c r="D92" s="4" t="s">
        <v>159</v>
      </c>
      <c r="E92" s="11">
        <v>1108700000210</v>
      </c>
      <c r="F92" s="16">
        <v>8709013438</v>
      </c>
      <c r="G92" s="4" t="s">
        <v>221</v>
      </c>
      <c r="H92" s="4" t="s">
        <v>26</v>
      </c>
      <c r="I92" s="4" t="s">
        <v>229</v>
      </c>
      <c r="J92" s="8">
        <v>185000</v>
      </c>
      <c r="K92" s="5">
        <v>42369</v>
      </c>
      <c r="L92" s="20"/>
    </row>
    <row r="93" spans="1:12" ht="131.25" customHeight="1" x14ac:dyDescent="0.2">
      <c r="A93" s="4" t="s">
        <v>136</v>
      </c>
      <c r="B93" s="10">
        <v>42114</v>
      </c>
      <c r="C93" s="4" t="s">
        <v>24</v>
      </c>
      <c r="D93" s="4" t="s">
        <v>158</v>
      </c>
      <c r="E93" s="11">
        <v>1028700000240</v>
      </c>
      <c r="F93" s="16">
        <v>8709007836</v>
      </c>
      <c r="G93" s="4" t="s">
        <v>221</v>
      </c>
      <c r="H93" s="4" t="s">
        <v>26</v>
      </c>
      <c r="I93" s="4" t="s">
        <v>229</v>
      </c>
      <c r="J93" s="8">
        <v>137200</v>
      </c>
      <c r="K93" s="5">
        <v>42369</v>
      </c>
      <c r="L93" s="20"/>
    </row>
    <row r="94" spans="1:12" ht="126" customHeight="1" x14ac:dyDescent="0.2">
      <c r="A94" s="4" t="s">
        <v>137</v>
      </c>
      <c r="B94" s="10">
        <v>42114</v>
      </c>
      <c r="C94" s="4" t="s">
        <v>27</v>
      </c>
      <c r="D94" s="4" t="s">
        <v>216</v>
      </c>
      <c r="E94" s="11">
        <v>1118700000100</v>
      </c>
      <c r="F94" s="16">
        <v>8709013607</v>
      </c>
      <c r="G94" s="4" t="s">
        <v>221</v>
      </c>
      <c r="H94" s="4" t="s">
        <v>26</v>
      </c>
      <c r="I94" s="4" t="s">
        <v>229</v>
      </c>
      <c r="J94" s="8">
        <v>190000</v>
      </c>
      <c r="K94" s="5">
        <v>42369</v>
      </c>
      <c r="L94" s="20"/>
    </row>
    <row r="95" spans="1:12" ht="123.75" x14ac:dyDescent="0.2">
      <c r="A95" s="4" t="s">
        <v>138</v>
      </c>
      <c r="B95" s="10">
        <v>42114</v>
      </c>
      <c r="C95" s="4" t="s">
        <v>34</v>
      </c>
      <c r="D95" s="4" t="s">
        <v>157</v>
      </c>
      <c r="E95" s="11">
        <v>1138700000031</v>
      </c>
      <c r="F95" s="4">
        <v>8709013692</v>
      </c>
      <c r="G95" s="4" t="s">
        <v>218</v>
      </c>
      <c r="H95" s="4" t="s">
        <v>26</v>
      </c>
      <c r="I95" s="4" t="s">
        <v>226</v>
      </c>
      <c r="J95" s="8">
        <v>195000</v>
      </c>
      <c r="K95" s="5">
        <v>42369</v>
      </c>
      <c r="L95" s="20"/>
    </row>
    <row r="96" spans="1:12" ht="126.75" customHeight="1" x14ac:dyDescent="0.2">
      <c r="A96" s="4" t="s">
        <v>139</v>
      </c>
      <c r="B96" s="10">
        <v>42114</v>
      </c>
      <c r="C96" s="4" t="s">
        <v>28</v>
      </c>
      <c r="D96" s="4" t="s">
        <v>156</v>
      </c>
      <c r="E96" s="11">
        <v>1108700000133</v>
      </c>
      <c r="F96" s="16">
        <v>8709013156</v>
      </c>
      <c r="G96" s="4" t="s">
        <v>221</v>
      </c>
      <c r="H96" s="4" t="s">
        <v>26</v>
      </c>
      <c r="I96" s="4" t="s">
        <v>229</v>
      </c>
      <c r="J96" s="8">
        <v>95500</v>
      </c>
      <c r="K96" s="5">
        <v>42369</v>
      </c>
      <c r="L96" s="20"/>
    </row>
    <row r="97" spans="1:12" ht="126.75" customHeight="1" x14ac:dyDescent="0.2">
      <c r="A97" s="4" t="s">
        <v>140</v>
      </c>
      <c r="B97" s="10">
        <v>42114</v>
      </c>
      <c r="C97" s="4" t="s">
        <v>25</v>
      </c>
      <c r="D97" s="4" t="s">
        <v>155</v>
      </c>
      <c r="E97" s="11">
        <v>1108700000034</v>
      </c>
      <c r="F97" s="16">
        <v>8709013036</v>
      </c>
      <c r="G97" s="4" t="s">
        <v>221</v>
      </c>
      <c r="H97" s="4" t="s">
        <v>26</v>
      </c>
      <c r="I97" s="4" t="s">
        <v>229</v>
      </c>
      <c r="J97" s="8">
        <v>36300</v>
      </c>
      <c r="K97" s="5">
        <v>42369</v>
      </c>
      <c r="L97" s="20"/>
    </row>
    <row r="98" spans="1:12" ht="129.75" customHeight="1" x14ac:dyDescent="0.2">
      <c r="A98" s="4" t="s">
        <v>141</v>
      </c>
      <c r="B98" s="10">
        <v>42114</v>
      </c>
      <c r="C98" s="4" t="s">
        <v>61</v>
      </c>
      <c r="D98" s="4" t="s">
        <v>154</v>
      </c>
      <c r="E98" s="11">
        <v>1088700000124</v>
      </c>
      <c r="F98" s="16">
        <v>8701004590</v>
      </c>
      <c r="G98" s="4" t="s">
        <v>221</v>
      </c>
      <c r="H98" s="4" t="s">
        <v>26</v>
      </c>
      <c r="I98" s="4" t="s">
        <v>229</v>
      </c>
      <c r="J98" s="8">
        <v>78400</v>
      </c>
      <c r="K98" s="5">
        <v>42369</v>
      </c>
      <c r="L98" s="20"/>
    </row>
    <row r="99" spans="1:12" ht="91.9" customHeight="1" x14ac:dyDescent="0.2">
      <c r="A99" s="4" t="s">
        <v>142</v>
      </c>
      <c r="B99" s="10">
        <v>42107</v>
      </c>
      <c r="C99" s="4" t="s">
        <v>7</v>
      </c>
      <c r="D99" s="18" t="s">
        <v>36</v>
      </c>
      <c r="E99" s="6">
        <v>1078700000521</v>
      </c>
      <c r="F99" s="7">
        <v>8709011896</v>
      </c>
      <c r="G99" s="4" t="s">
        <v>217</v>
      </c>
      <c r="H99" s="4" t="s">
        <v>58</v>
      </c>
      <c r="I99" s="4" t="s">
        <v>171</v>
      </c>
      <c r="J99" s="8">
        <v>40000</v>
      </c>
      <c r="K99" s="5">
        <v>42107</v>
      </c>
      <c r="L99" s="20"/>
    </row>
    <row r="100" spans="1:12" ht="66.599999999999994" customHeight="1" x14ac:dyDescent="0.2">
      <c r="A100" s="4" t="s">
        <v>143</v>
      </c>
      <c r="B100" s="10">
        <v>42191</v>
      </c>
      <c r="C100" s="4" t="s">
        <v>32</v>
      </c>
      <c r="D100" s="18" t="s">
        <v>153</v>
      </c>
      <c r="E100" s="6">
        <v>1098700000156</v>
      </c>
      <c r="F100" s="7">
        <v>8709012829</v>
      </c>
      <c r="G100" s="4" t="s">
        <v>217</v>
      </c>
      <c r="H100" s="4" t="s">
        <v>6</v>
      </c>
      <c r="I100" s="4" t="s">
        <v>230</v>
      </c>
      <c r="J100" s="8">
        <v>2000000</v>
      </c>
      <c r="K100" s="5">
        <v>42522</v>
      </c>
      <c r="L100" s="20"/>
    </row>
    <row r="101" spans="1:12" ht="139.9" customHeight="1" x14ac:dyDescent="0.2">
      <c r="A101" s="4" t="s">
        <v>144</v>
      </c>
      <c r="B101" s="10">
        <v>42192</v>
      </c>
      <c r="C101" s="4" t="s">
        <v>119</v>
      </c>
      <c r="D101" s="4" t="s">
        <v>152</v>
      </c>
      <c r="E101" s="16">
        <v>1028700000064</v>
      </c>
      <c r="F101" s="16">
        <v>8709007770</v>
      </c>
      <c r="G101" s="4" t="s">
        <v>222</v>
      </c>
      <c r="H101" s="4" t="s">
        <v>38</v>
      </c>
      <c r="I101" s="4" t="s">
        <v>231</v>
      </c>
      <c r="J101" s="8">
        <v>1500000</v>
      </c>
      <c r="K101" s="5">
        <v>42344</v>
      </c>
      <c r="L101" s="20"/>
    </row>
    <row r="102" spans="1:12" ht="120.6" customHeight="1" x14ac:dyDescent="0.2">
      <c r="A102" s="4" t="s">
        <v>145</v>
      </c>
      <c r="B102" s="10">
        <v>42219</v>
      </c>
      <c r="C102" s="4" t="s">
        <v>24</v>
      </c>
      <c r="D102" s="4" t="s">
        <v>158</v>
      </c>
      <c r="E102" s="11">
        <v>1028700000240</v>
      </c>
      <c r="F102" s="16">
        <v>8709007836</v>
      </c>
      <c r="G102" s="4" t="s">
        <v>221</v>
      </c>
      <c r="H102" s="4" t="s">
        <v>47</v>
      </c>
      <c r="I102" s="4" t="s">
        <v>232</v>
      </c>
      <c r="J102" s="8">
        <v>400000</v>
      </c>
      <c r="K102" s="5">
        <v>42297</v>
      </c>
      <c r="L102" s="21"/>
    </row>
    <row r="103" spans="1:12" ht="135" customHeight="1" x14ac:dyDescent="0.2">
      <c r="A103" s="4" t="s">
        <v>234</v>
      </c>
      <c r="B103" s="10">
        <v>42439</v>
      </c>
      <c r="C103" s="4" t="s">
        <v>119</v>
      </c>
      <c r="D103" s="18" t="s">
        <v>147</v>
      </c>
      <c r="E103" s="6">
        <v>1028700000064</v>
      </c>
      <c r="F103" s="7">
        <v>8709007770</v>
      </c>
      <c r="G103" s="4" t="s">
        <v>222</v>
      </c>
      <c r="H103" s="4" t="s">
        <v>38</v>
      </c>
      <c r="I103" s="4" t="s">
        <v>233</v>
      </c>
      <c r="J103" s="8">
        <v>2500000</v>
      </c>
      <c r="K103" s="5">
        <v>42714</v>
      </c>
      <c r="L103" s="20"/>
    </row>
    <row r="104" spans="1:12" ht="135" customHeight="1" x14ac:dyDescent="0.2">
      <c r="A104" s="5" t="s">
        <v>314</v>
      </c>
      <c r="B104" s="10">
        <v>42480</v>
      </c>
      <c r="C104" s="4" t="s">
        <v>15</v>
      </c>
      <c r="D104" s="4" t="s">
        <v>164</v>
      </c>
      <c r="E104" s="11">
        <v>1118700000066</v>
      </c>
      <c r="F104" s="4">
        <v>8703010487</v>
      </c>
      <c r="G104" s="4" t="s">
        <v>218</v>
      </c>
      <c r="H104" s="4" t="s">
        <v>288</v>
      </c>
      <c r="I104" s="4" t="s">
        <v>301</v>
      </c>
      <c r="J104" s="8">
        <v>354570</v>
      </c>
      <c r="K104" s="10">
        <v>42689</v>
      </c>
      <c r="L104" s="15"/>
    </row>
    <row r="105" spans="1:12" ht="135" customHeight="1" x14ac:dyDescent="0.2">
      <c r="A105" s="5" t="s">
        <v>315</v>
      </c>
      <c r="B105" s="10">
        <v>42480</v>
      </c>
      <c r="C105" s="4" t="s">
        <v>31</v>
      </c>
      <c r="D105" s="4" t="s">
        <v>206</v>
      </c>
      <c r="E105" s="11">
        <v>1128700000043</v>
      </c>
      <c r="F105" s="4">
        <v>8709013660</v>
      </c>
      <c r="G105" s="4" t="s">
        <v>221</v>
      </c>
      <c r="H105" s="4" t="s">
        <v>288</v>
      </c>
      <c r="I105" s="4" t="s">
        <v>301</v>
      </c>
      <c r="J105" s="8">
        <v>30670</v>
      </c>
      <c r="K105" s="10">
        <v>42689</v>
      </c>
      <c r="L105" s="15"/>
    </row>
    <row r="106" spans="1:12" ht="135" customHeight="1" x14ac:dyDescent="0.2">
      <c r="A106" s="4" t="s">
        <v>302</v>
      </c>
      <c r="B106" s="10">
        <v>42480</v>
      </c>
      <c r="C106" s="4" t="s">
        <v>11</v>
      </c>
      <c r="D106" s="4" t="s">
        <v>167</v>
      </c>
      <c r="E106" s="11">
        <v>1068700000478</v>
      </c>
      <c r="F106" s="16">
        <v>8709011053</v>
      </c>
      <c r="G106" s="4" t="s">
        <v>221</v>
      </c>
      <c r="H106" s="4" t="s">
        <v>288</v>
      </c>
      <c r="I106" s="4" t="s">
        <v>301</v>
      </c>
      <c r="J106" s="8">
        <v>20000</v>
      </c>
      <c r="K106" s="10">
        <v>42689</v>
      </c>
      <c r="L106" s="20"/>
    </row>
    <row r="107" spans="1:12" ht="135" customHeight="1" x14ac:dyDescent="0.2">
      <c r="A107" s="4" t="s">
        <v>303</v>
      </c>
      <c r="B107" s="10">
        <v>42480</v>
      </c>
      <c r="C107" s="4" t="s">
        <v>12</v>
      </c>
      <c r="D107" s="4" t="s">
        <v>166</v>
      </c>
      <c r="E107" s="11">
        <v>1108700000177</v>
      </c>
      <c r="F107" s="16">
        <v>8709013389</v>
      </c>
      <c r="G107" s="4" t="s">
        <v>219</v>
      </c>
      <c r="H107" s="4" t="s">
        <v>288</v>
      </c>
      <c r="I107" s="4" t="s">
        <v>301</v>
      </c>
      <c r="J107" s="8">
        <v>130000</v>
      </c>
      <c r="K107" s="10">
        <v>42689</v>
      </c>
      <c r="L107" s="20"/>
    </row>
    <row r="108" spans="1:12" ht="135" customHeight="1" x14ac:dyDescent="0.2">
      <c r="A108" s="4" t="s">
        <v>305</v>
      </c>
      <c r="B108" s="10">
        <v>42480</v>
      </c>
      <c r="C108" s="4" t="s">
        <v>14</v>
      </c>
      <c r="D108" s="4" t="s">
        <v>165</v>
      </c>
      <c r="E108" s="11">
        <v>1118700000077</v>
      </c>
      <c r="F108" s="16">
        <v>8703010470</v>
      </c>
      <c r="G108" s="4" t="s">
        <v>218</v>
      </c>
      <c r="H108" s="4" t="s">
        <v>288</v>
      </c>
      <c r="I108" s="4" t="s">
        <v>301</v>
      </c>
      <c r="J108" s="8">
        <v>215730</v>
      </c>
      <c r="K108" s="10">
        <v>42689</v>
      </c>
      <c r="L108" s="20"/>
    </row>
    <row r="109" spans="1:12" ht="135" customHeight="1" x14ac:dyDescent="0.2">
      <c r="A109" s="4" t="s">
        <v>304</v>
      </c>
      <c r="B109" s="10">
        <v>42480</v>
      </c>
      <c r="C109" s="4" t="s">
        <v>17</v>
      </c>
      <c r="D109" s="4" t="s">
        <v>164</v>
      </c>
      <c r="E109" s="11">
        <v>1118700000088</v>
      </c>
      <c r="F109" s="16">
        <v>8703010511</v>
      </c>
      <c r="G109" s="4" t="s">
        <v>220</v>
      </c>
      <c r="H109" s="4" t="s">
        <v>288</v>
      </c>
      <c r="I109" s="4" t="s">
        <v>301</v>
      </c>
      <c r="J109" s="8">
        <v>142250</v>
      </c>
      <c r="K109" s="10">
        <v>42689</v>
      </c>
      <c r="L109" s="20"/>
    </row>
    <row r="110" spans="1:12" ht="135" customHeight="1" x14ac:dyDescent="0.2">
      <c r="A110" s="4" t="s">
        <v>306</v>
      </c>
      <c r="B110" s="10">
        <v>42480</v>
      </c>
      <c r="C110" s="4" t="s">
        <v>18</v>
      </c>
      <c r="D110" s="4" t="s">
        <v>163</v>
      </c>
      <c r="E110" s="11">
        <v>1088700000157</v>
      </c>
      <c r="F110" s="16">
        <v>8709012459</v>
      </c>
      <c r="G110" s="4" t="s">
        <v>220</v>
      </c>
      <c r="H110" s="4" t="s">
        <v>288</v>
      </c>
      <c r="I110" s="4" t="s">
        <v>301</v>
      </c>
      <c r="J110" s="8">
        <v>210000</v>
      </c>
      <c r="K110" s="10">
        <v>42689</v>
      </c>
      <c r="L110" s="20"/>
    </row>
    <row r="111" spans="1:12" ht="135" customHeight="1" x14ac:dyDescent="0.2">
      <c r="A111" s="4" t="s">
        <v>312</v>
      </c>
      <c r="B111" s="10">
        <v>42480</v>
      </c>
      <c r="C111" s="4" t="s">
        <v>19</v>
      </c>
      <c r="D111" s="4" t="s">
        <v>161</v>
      </c>
      <c r="E111" s="11">
        <v>1108700000200</v>
      </c>
      <c r="F111" s="16">
        <v>8709013445</v>
      </c>
      <c r="G111" s="4" t="s">
        <v>220</v>
      </c>
      <c r="H111" s="4" t="s">
        <v>288</v>
      </c>
      <c r="I111" s="4" t="s">
        <v>301</v>
      </c>
      <c r="J111" s="8">
        <v>175550</v>
      </c>
      <c r="K111" s="10">
        <v>42689</v>
      </c>
      <c r="L111" s="20"/>
    </row>
    <row r="112" spans="1:12" ht="135" customHeight="1" x14ac:dyDescent="0.2">
      <c r="A112" s="4" t="s">
        <v>311</v>
      </c>
      <c r="B112" s="10">
        <v>42480</v>
      </c>
      <c r="C112" s="4" t="s">
        <v>20</v>
      </c>
      <c r="D112" s="4" t="s">
        <v>162</v>
      </c>
      <c r="E112" s="11">
        <v>1098700000035</v>
      </c>
      <c r="F112" s="16">
        <v>8709012723</v>
      </c>
      <c r="G112" s="4" t="s">
        <v>220</v>
      </c>
      <c r="H112" s="4" t="s">
        <v>288</v>
      </c>
      <c r="I112" s="4" t="s">
        <v>301</v>
      </c>
      <c r="J112" s="8">
        <v>54330</v>
      </c>
      <c r="K112" s="10">
        <v>42689</v>
      </c>
      <c r="L112" s="20"/>
    </row>
    <row r="113" spans="1:12" ht="135" customHeight="1" x14ac:dyDescent="0.2">
      <c r="A113" s="4" t="s">
        <v>310</v>
      </c>
      <c r="B113" s="10">
        <v>42480</v>
      </c>
      <c r="C113" s="4" t="s">
        <v>23</v>
      </c>
      <c r="D113" s="4" t="s">
        <v>159</v>
      </c>
      <c r="E113" s="11">
        <v>1108700000210</v>
      </c>
      <c r="F113" s="16">
        <v>8709013438</v>
      </c>
      <c r="G113" s="4" t="s">
        <v>221</v>
      </c>
      <c r="H113" s="4" t="s">
        <v>288</v>
      </c>
      <c r="I113" s="4" t="s">
        <v>301</v>
      </c>
      <c r="J113" s="8">
        <v>180000</v>
      </c>
      <c r="K113" s="10">
        <v>42689</v>
      </c>
      <c r="L113" s="20"/>
    </row>
    <row r="114" spans="1:12" ht="135" customHeight="1" x14ac:dyDescent="0.2">
      <c r="A114" s="4" t="s">
        <v>309</v>
      </c>
      <c r="B114" s="10">
        <v>42480</v>
      </c>
      <c r="C114" s="4" t="s">
        <v>27</v>
      </c>
      <c r="D114" s="4" t="s">
        <v>216</v>
      </c>
      <c r="E114" s="11">
        <v>1118700000100</v>
      </c>
      <c r="F114" s="16">
        <v>8709013607</v>
      </c>
      <c r="G114" s="4" t="s">
        <v>221</v>
      </c>
      <c r="H114" s="4" t="s">
        <v>288</v>
      </c>
      <c r="I114" s="4" t="s">
        <v>301</v>
      </c>
      <c r="J114" s="8">
        <v>355000</v>
      </c>
      <c r="K114" s="10">
        <v>42689</v>
      </c>
      <c r="L114" s="20"/>
    </row>
    <row r="115" spans="1:12" ht="135" customHeight="1" x14ac:dyDescent="0.2">
      <c r="A115" s="4" t="s">
        <v>308</v>
      </c>
      <c r="B115" s="10">
        <v>42480</v>
      </c>
      <c r="C115" s="4" t="s">
        <v>34</v>
      </c>
      <c r="D115" s="4" t="s">
        <v>157</v>
      </c>
      <c r="E115" s="11">
        <v>1138700000031</v>
      </c>
      <c r="F115" s="4">
        <v>8709013692</v>
      </c>
      <c r="G115" s="4" t="s">
        <v>218</v>
      </c>
      <c r="H115" s="4" t="s">
        <v>288</v>
      </c>
      <c r="I115" s="4" t="s">
        <v>301</v>
      </c>
      <c r="J115" s="8">
        <v>140000</v>
      </c>
      <c r="K115" s="10">
        <v>42689</v>
      </c>
      <c r="L115" s="20"/>
    </row>
    <row r="116" spans="1:12" ht="135" customHeight="1" x14ac:dyDescent="0.2">
      <c r="A116" s="4" t="s">
        <v>307</v>
      </c>
      <c r="B116" s="10">
        <v>42480</v>
      </c>
      <c r="C116" s="4" t="s">
        <v>25</v>
      </c>
      <c r="D116" s="4" t="s">
        <v>155</v>
      </c>
      <c r="E116" s="11">
        <v>1108700000034</v>
      </c>
      <c r="F116" s="16">
        <v>8709013036</v>
      </c>
      <c r="G116" s="4" t="s">
        <v>221</v>
      </c>
      <c r="H116" s="4" t="s">
        <v>288</v>
      </c>
      <c r="I116" s="4" t="s">
        <v>301</v>
      </c>
      <c r="J116" s="8">
        <v>86900</v>
      </c>
      <c r="K116" s="10">
        <v>42689</v>
      </c>
      <c r="L116" s="20"/>
    </row>
    <row r="117" spans="1:12" ht="135" customHeight="1" x14ac:dyDescent="0.2">
      <c r="A117" s="4" t="s">
        <v>313</v>
      </c>
      <c r="B117" s="10">
        <v>42480</v>
      </c>
      <c r="C117" s="4" t="s">
        <v>24</v>
      </c>
      <c r="D117" s="4" t="s">
        <v>158</v>
      </c>
      <c r="E117" s="11">
        <v>1028700000240</v>
      </c>
      <c r="F117" s="16">
        <v>8709007836</v>
      </c>
      <c r="G117" s="4" t="s">
        <v>221</v>
      </c>
      <c r="H117" s="4" t="s">
        <v>288</v>
      </c>
      <c r="I117" s="4" t="s">
        <v>301</v>
      </c>
      <c r="J117" s="8">
        <v>205000</v>
      </c>
      <c r="K117" s="10">
        <v>42689</v>
      </c>
      <c r="L117" s="21"/>
    </row>
    <row r="118" spans="1:12" ht="135" customHeight="1" x14ac:dyDescent="0.2">
      <c r="A118" s="4" t="s">
        <v>316</v>
      </c>
      <c r="B118" s="10">
        <v>42482</v>
      </c>
      <c r="C118" s="4" t="s">
        <v>146</v>
      </c>
      <c r="D118" s="18" t="s">
        <v>150</v>
      </c>
      <c r="E118" s="6">
        <v>1038700041522</v>
      </c>
      <c r="F118" s="7">
        <v>8709009720</v>
      </c>
      <c r="G118" s="4" t="s">
        <v>222</v>
      </c>
      <c r="H118" s="4" t="s">
        <v>38</v>
      </c>
      <c r="I118" s="4" t="s">
        <v>233</v>
      </c>
      <c r="J118" s="8">
        <v>2000000</v>
      </c>
      <c r="K118" s="5">
        <v>42714</v>
      </c>
      <c r="L118" s="20"/>
    </row>
    <row r="119" spans="1:12" ht="135" customHeight="1" x14ac:dyDescent="0.2">
      <c r="A119" s="4" t="s">
        <v>317</v>
      </c>
      <c r="B119" s="10">
        <v>42482</v>
      </c>
      <c r="C119" s="4" t="s">
        <v>148</v>
      </c>
      <c r="D119" s="18" t="s">
        <v>149</v>
      </c>
      <c r="E119" s="6">
        <v>1078700000488</v>
      </c>
      <c r="F119" s="7">
        <v>8709011889</v>
      </c>
      <c r="G119" s="4" t="s">
        <v>222</v>
      </c>
      <c r="H119" s="4" t="s">
        <v>38</v>
      </c>
      <c r="I119" s="4" t="s">
        <v>233</v>
      </c>
      <c r="J119" s="8">
        <v>1000000</v>
      </c>
      <c r="K119" s="5">
        <v>42714</v>
      </c>
      <c r="L119" s="20"/>
    </row>
    <row r="120" spans="1:12" ht="135" customHeight="1" x14ac:dyDescent="0.2">
      <c r="A120" s="4" t="s">
        <v>318</v>
      </c>
      <c r="B120" s="10">
        <v>42496</v>
      </c>
      <c r="C120" s="4" t="s">
        <v>276</v>
      </c>
      <c r="D120" s="18" t="s">
        <v>149</v>
      </c>
      <c r="E120" s="6">
        <v>1078700000488</v>
      </c>
      <c r="F120" s="7">
        <v>8709011889</v>
      </c>
      <c r="G120" s="4" t="s">
        <v>222</v>
      </c>
      <c r="H120" s="4" t="s">
        <v>6</v>
      </c>
      <c r="I120" s="4" t="s">
        <v>228</v>
      </c>
      <c r="J120" s="8">
        <v>3000000</v>
      </c>
      <c r="K120" s="5">
        <v>42735</v>
      </c>
      <c r="L120" s="20"/>
    </row>
    <row r="121" spans="1:12" ht="66" customHeight="1" x14ac:dyDescent="0.2">
      <c r="A121" s="4" t="s">
        <v>319</v>
      </c>
      <c r="B121" s="10">
        <v>42496</v>
      </c>
      <c r="C121" s="4" t="s">
        <v>277</v>
      </c>
      <c r="D121" s="18" t="s">
        <v>153</v>
      </c>
      <c r="E121" s="6">
        <v>1028700589587</v>
      </c>
      <c r="F121" s="7">
        <v>8709012829</v>
      </c>
      <c r="G121" s="4" t="s">
        <v>217</v>
      </c>
      <c r="H121" s="4" t="s">
        <v>6</v>
      </c>
      <c r="I121" s="4" t="s">
        <v>228</v>
      </c>
      <c r="J121" s="8">
        <v>2000000</v>
      </c>
      <c r="K121" s="5">
        <v>42735</v>
      </c>
      <c r="L121" s="20"/>
    </row>
    <row r="122" spans="1:12" ht="78" customHeight="1" x14ac:dyDescent="0.2">
      <c r="A122" s="4" t="s">
        <v>320</v>
      </c>
      <c r="B122" s="10">
        <v>42496</v>
      </c>
      <c r="C122" s="4" t="s">
        <v>278</v>
      </c>
      <c r="D122" s="18" t="s">
        <v>149</v>
      </c>
      <c r="E122" s="6">
        <v>1078700000356</v>
      </c>
      <c r="F122" s="7">
        <v>8709011825</v>
      </c>
      <c r="G122" s="4" t="s">
        <v>217</v>
      </c>
      <c r="H122" s="4" t="s">
        <v>6</v>
      </c>
      <c r="I122" s="4" t="s">
        <v>228</v>
      </c>
      <c r="J122" s="8">
        <v>1000000</v>
      </c>
      <c r="K122" s="5">
        <v>42735</v>
      </c>
      <c r="L122" s="20"/>
    </row>
    <row r="123" spans="1:12" ht="123" customHeight="1" x14ac:dyDescent="0.2">
      <c r="A123" s="4" t="s">
        <v>321</v>
      </c>
      <c r="B123" s="10">
        <v>42523</v>
      </c>
      <c r="C123" s="4" t="s">
        <v>280</v>
      </c>
      <c r="D123" s="18" t="s">
        <v>279</v>
      </c>
      <c r="E123" s="6">
        <v>1028700000218</v>
      </c>
      <c r="F123" s="7">
        <v>8709007730</v>
      </c>
      <c r="G123" s="4" t="s">
        <v>221</v>
      </c>
      <c r="H123" s="4" t="s">
        <v>38</v>
      </c>
      <c r="I123" s="4" t="s">
        <v>281</v>
      </c>
      <c r="J123" s="8">
        <v>6287400</v>
      </c>
      <c r="K123" s="5">
        <v>42714</v>
      </c>
      <c r="L123" s="20"/>
    </row>
    <row r="124" spans="1:12" ht="123.75" customHeight="1" x14ac:dyDescent="0.2">
      <c r="A124" s="4" t="s">
        <v>322</v>
      </c>
      <c r="B124" s="10">
        <v>41669</v>
      </c>
      <c r="C124" s="4" t="s">
        <v>13</v>
      </c>
      <c r="D124" s="4" t="s">
        <v>181</v>
      </c>
      <c r="E124" s="11">
        <v>1088700000135</v>
      </c>
      <c r="F124" s="4">
        <v>8709012434</v>
      </c>
      <c r="G124" s="4" t="s">
        <v>221</v>
      </c>
      <c r="H124" s="4" t="s">
        <v>288</v>
      </c>
      <c r="I124" s="4" t="s">
        <v>289</v>
      </c>
      <c r="J124" s="22">
        <v>999102.44</v>
      </c>
      <c r="K124" s="10">
        <v>41728</v>
      </c>
      <c r="L124" s="20"/>
    </row>
    <row r="125" spans="1:12" ht="58.5" customHeight="1" x14ac:dyDescent="0.2">
      <c r="A125" s="4" t="s">
        <v>323</v>
      </c>
      <c r="B125" s="10">
        <v>42448</v>
      </c>
      <c r="C125" s="4" t="s">
        <v>7</v>
      </c>
      <c r="D125" s="18" t="s">
        <v>176</v>
      </c>
      <c r="E125" s="6">
        <v>1078700000521</v>
      </c>
      <c r="F125" s="7">
        <v>8709011896</v>
      </c>
      <c r="G125" s="4" t="s">
        <v>217</v>
      </c>
      <c r="H125" s="4" t="s">
        <v>288</v>
      </c>
      <c r="I125" s="4" t="s">
        <v>284</v>
      </c>
      <c r="J125" s="22">
        <v>800000</v>
      </c>
      <c r="K125" s="10">
        <v>42004</v>
      </c>
      <c r="L125" s="20"/>
    </row>
    <row r="126" spans="1:12" ht="117" customHeight="1" x14ac:dyDescent="0.2">
      <c r="A126" s="4" t="s">
        <v>324</v>
      </c>
      <c r="B126" s="10">
        <v>42448</v>
      </c>
      <c r="C126" s="4" t="s">
        <v>39</v>
      </c>
      <c r="D126" s="4" t="s">
        <v>282</v>
      </c>
      <c r="E126" s="11">
        <v>1027700132195</v>
      </c>
      <c r="F126" s="16">
        <v>8709011705</v>
      </c>
      <c r="G126" s="4" t="s">
        <v>221</v>
      </c>
      <c r="H126" s="4" t="s">
        <v>288</v>
      </c>
      <c r="I126" s="4" t="s">
        <v>285</v>
      </c>
      <c r="J126" s="22">
        <v>500000</v>
      </c>
      <c r="K126" s="10">
        <v>42004</v>
      </c>
      <c r="L126" s="20"/>
    </row>
    <row r="127" spans="1:12" ht="63" customHeight="1" x14ac:dyDescent="0.2">
      <c r="A127" s="4" t="s">
        <v>325</v>
      </c>
      <c r="B127" s="10">
        <v>41906</v>
      </c>
      <c r="C127" s="4" t="s">
        <v>278</v>
      </c>
      <c r="D127" s="18" t="s">
        <v>149</v>
      </c>
      <c r="E127" s="6">
        <v>1078700000356</v>
      </c>
      <c r="F127" s="7">
        <v>8709011825</v>
      </c>
      <c r="G127" s="4" t="s">
        <v>217</v>
      </c>
      <c r="H127" s="4" t="s">
        <v>288</v>
      </c>
      <c r="I127" s="4" t="s">
        <v>284</v>
      </c>
      <c r="J127" s="22">
        <v>3139483.25</v>
      </c>
      <c r="K127" s="10">
        <v>42004</v>
      </c>
      <c r="L127" s="20"/>
    </row>
    <row r="128" spans="1:12" ht="60.75" customHeight="1" x14ac:dyDescent="0.2">
      <c r="A128" s="4" t="s">
        <v>326</v>
      </c>
      <c r="B128" s="10">
        <v>42039</v>
      </c>
      <c r="C128" s="4" t="s">
        <v>7</v>
      </c>
      <c r="D128" s="18" t="s">
        <v>176</v>
      </c>
      <c r="E128" s="6">
        <v>1078700000521</v>
      </c>
      <c r="F128" s="7">
        <v>8709011896</v>
      </c>
      <c r="G128" s="4" t="s">
        <v>217</v>
      </c>
      <c r="H128" s="4" t="s">
        <v>288</v>
      </c>
      <c r="I128" s="4" t="s">
        <v>284</v>
      </c>
      <c r="J128" s="22">
        <v>2023304.81</v>
      </c>
      <c r="K128" s="10">
        <v>42339</v>
      </c>
      <c r="L128" s="20"/>
    </row>
    <row r="129" spans="1:12" ht="62.25" customHeight="1" x14ac:dyDescent="0.2">
      <c r="A129" s="4" t="s">
        <v>327</v>
      </c>
      <c r="B129" s="10">
        <v>42408</v>
      </c>
      <c r="C129" s="4" t="s">
        <v>29</v>
      </c>
      <c r="D129" s="18" t="s">
        <v>175</v>
      </c>
      <c r="E129" s="6">
        <v>1078700000488</v>
      </c>
      <c r="F129" s="7">
        <v>8709011889</v>
      </c>
      <c r="G129" s="4" t="s">
        <v>217</v>
      </c>
      <c r="H129" s="4" t="s">
        <v>288</v>
      </c>
      <c r="I129" s="4" t="s">
        <v>284</v>
      </c>
      <c r="J129" s="22">
        <v>593300</v>
      </c>
      <c r="K129" s="10">
        <v>42719</v>
      </c>
      <c r="L129" s="20"/>
    </row>
    <row r="130" spans="1:12" ht="56.25" x14ac:dyDescent="0.2">
      <c r="A130" s="4" t="s">
        <v>328</v>
      </c>
      <c r="B130" s="10">
        <v>42495</v>
      </c>
      <c r="C130" s="4" t="s">
        <v>29</v>
      </c>
      <c r="D130" s="18" t="s">
        <v>175</v>
      </c>
      <c r="E130" s="6">
        <v>1078700000488</v>
      </c>
      <c r="F130" s="7">
        <v>8709011889</v>
      </c>
      <c r="G130" s="4" t="s">
        <v>217</v>
      </c>
      <c r="H130" s="4" t="s">
        <v>288</v>
      </c>
      <c r="I130" s="4" t="s">
        <v>284</v>
      </c>
      <c r="J130" s="22">
        <v>1000000</v>
      </c>
      <c r="K130" s="10">
        <v>42719</v>
      </c>
      <c r="L130" s="20"/>
    </row>
    <row r="131" spans="1:12" ht="123" customHeight="1" x14ac:dyDescent="0.2">
      <c r="A131" s="4" t="s">
        <v>329</v>
      </c>
      <c r="B131" s="10">
        <v>42495</v>
      </c>
      <c r="C131" s="4" t="s">
        <v>283</v>
      </c>
      <c r="D131" s="4" t="s">
        <v>291</v>
      </c>
      <c r="E131" s="23">
        <v>1027739540157</v>
      </c>
      <c r="F131" s="24">
        <v>7710137108</v>
      </c>
      <c r="G131" s="4" t="s">
        <v>221</v>
      </c>
      <c r="H131" s="4" t="s">
        <v>288</v>
      </c>
      <c r="I131" s="4" t="s">
        <v>284</v>
      </c>
      <c r="J131" s="22">
        <v>500000</v>
      </c>
      <c r="K131" s="10">
        <v>42719</v>
      </c>
      <c r="L131" s="20"/>
    </row>
    <row r="132" spans="1:12" ht="123" customHeight="1" x14ac:dyDescent="0.2">
      <c r="A132" s="4" t="s">
        <v>330</v>
      </c>
      <c r="B132" s="10">
        <v>42496</v>
      </c>
      <c r="C132" s="4" t="s">
        <v>286</v>
      </c>
      <c r="D132" s="4" t="s">
        <v>290</v>
      </c>
      <c r="E132" s="23">
        <v>1028700000119</v>
      </c>
      <c r="F132" s="24">
        <v>8709007970</v>
      </c>
      <c r="G132" s="4" t="s">
        <v>221</v>
      </c>
      <c r="H132" s="4" t="s">
        <v>288</v>
      </c>
      <c r="I132" s="4" t="s">
        <v>284</v>
      </c>
      <c r="J132" s="22">
        <v>1000000</v>
      </c>
      <c r="K132" s="10">
        <v>42689</v>
      </c>
      <c r="L132" s="20"/>
    </row>
    <row r="133" spans="1:12" ht="157.5" x14ac:dyDescent="0.2">
      <c r="A133" s="4" t="s">
        <v>331</v>
      </c>
      <c r="B133" s="10">
        <v>42622</v>
      </c>
      <c r="C133" s="4" t="s">
        <v>148</v>
      </c>
      <c r="D133" s="4" t="s">
        <v>292</v>
      </c>
      <c r="E133" s="16">
        <v>1078700000488</v>
      </c>
      <c r="F133" s="16">
        <v>8709011889</v>
      </c>
      <c r="G133" s="4" t="s">
        <v>295</v>
      </c>
      <c r="H133" s="4" t="s">
        <v>38</v>
      </c>
      <c r="I133" s="4" t="s">
        <v>231</v>
      </c>
      <c r="J133" s="8">
        <v>300000</v>
      </c>
      <c r="K133" s="5">
        <v>42719</v>
      </c>
      <c r="L133" s="20"/>
    </row>
    <row r="134" spans="1:12" ht="112.5" x14ac:dyDescent="0.2">
      <c r="A134" s="4" t="s">
        <v>332</v>
      </c>
      <c r="B134" s="10">
        <v>42622</v>
      </c>
      <c r="C134" s="4" t="s">
        <v>293</v>
      </c>
      <c r="D134" s="4" t="s">
        <v>294</v>
      </c>
      <c r="E134" s="16">
        <v>1168700050090</v>
      </c>
      <c r="F134" s="16">
        <v>8709906872</v>
      </c>
      <c r="G134" s="4" t="s">
        <v>221</v>
      </c>
      <c r="H134" s="4" t="s">
        <v>38</v>
      </c>
      <c r="I134" s="4" t="s">
        <v>231</v>
      </c>
      <c r="J134" s="8">
        <v>90000</v>
      </c>
      <c r="K134" s="5">
        <v>42719</v>
      </c>
      <c r="L134" s="20"/>
    </row>
    <row r="135" spans="1:12" ht="135" x14ac:dyDescent="0.2">
      <c r="A135" s="4" t="s">
        <v>341</v>
      </c>
      <c r="B135" s="10">
        <v>42782</v>
      </c>
      <c r="C135" s="4" t="s">
        <v>338</v>
      </c>
      <c r="D135" s="4" t="s">
        <v>339</v>
      </c>
      <c r="E135" s="16">
        <v>1047796202013</v>
      </c>
      <c r="F135" s="16">
        <v>7714056697</v>
      </c>
      <c r="G135" s="4" t="s">
        <v>345</v>
      </c>
      <c r="H135" s="4" t="s">
        <v>288</v>
      </c>
      <c r="I135" s="4" t="s">
        <v>284</v>
      </c>
      <c r="J135" s="8">
        <v>674796</v>
      </c>
      <c r="K135" s="5">
        <v>43084</v>
      </c>
      <c r="L135" s="20"/>
    </row>
    <row r="136" spans="1:12" ht="123.75" x14ac:dyDescent="0.2">
      <c r="A136" s="4" t="s">
        <v>340</v>
      </c>
      <c r="B136" s="10">
        <v>42794</v>
      </c>
      <c r="C136" s="4" t="s">
        <v>148</v>
      </c>
      <c r="D136" s="4" t="s">
        <v>292</v>
      </c>
      <c r="E136" s="16">
        <v>1078700000488</v>
      </c>
      <c r="F136" s="16">
        <v>8712010035</v>
      </c>
      <c r="G136" s="4" t="s">
        <v>333</v>
      </c>
      <c r="H136" s="4" t="s">
        <v>334</v>
      </c>
      <c r="I136" s="4" t="s">
        <v>335</v>
      </c>
      <c r="J136" s="8">
        <v>3100000</v>
      </c>
      <c r="K136" s="5">
        <v>43100</v>
      </c>
      <c r="L136" s="20"/>
    </row>
    <row r="137" spans="1:12" ht="67.5" x14ac:dyDescent="0.2">
      <c r="A137" s="4" t="s">
        <v>342</v>
      </c>
      <c r="B137" s="10">
        <v>42794</v>
      </c>
      <c r="C137" s="4" t="s">
        <v>32</v>
      </c>
      <c r="D137" s="4" t="s">
        <v>178</v>
      </c>
      <c r="E137" s="6">
        <v>1028700589587</v>
      </c>
      <c r="F137" s="7">
        <v>8714030010</v>
      </c>
      <c r="G137" s="4" t="s">
        <v>217</v>
      </c>
      <c r="H137" s="4" t="s">
        <v>334</v>
      </c>
      <c r="I137" s="4" t="s">
        <v>335</v>
      </c>
      <c r="J137" s="8">
        <v>2000000</v>
      </c>
      <c r="K137" s="5">
        <v>43100</v>
      </c>
      <c r="L137" s="20"/>
    </row>
    <row r="138" spans="1:12" ht="67.5" x14ac:dyDescent="0.2">
      <c r="A138" s="4" t="s">
        <v>343</v>
      </c>
      <c r="B138" s="10">
        <v>42794</v>
      </c>
      <c r="C138" s="4" t="s">
        <v>7</v>
      </c>
      <c r="D138" s="18" t="s">
        <v>36</v>
      </c>
      <c r="E138" s="6">
        <v>1078700000521</v>
      </c>
      <c r="F138" s="7">
        <v>8712010036</v>
      </c>
      <c r="G138" s="4" t="s">
        <v>217</v>
      </c>
      <c r="H138" s="4" t="s">
        <v>334</v>
      </c>
      <c r="I138" s="4" t="s">
        <v>335</v>
      </c>
      <c r="J138" s="8">
        <v>751000</v>
      </c>
      <c r="K138" s="5">
        <v>43100</v>
      </c>
      <c r="L138" s="20"/>
    </row>
    <row r="139" spans="1:12" ht="67.5" x14ac:dyDescent="0.2">
      <c r="A139" s="4" t="s">
        <v>344</v>
      </c>
      <c r="B139" s="10">
        <v>42794</v>
      </c>
      <c r="C139" s="4" t="s">
        <v>336</v>
      </c>
      <c r="D139" s="18" t="s">
        <v>337</v>
      </c>
      <c r="E139" s="16">
        <v>1128700000021</v>
      </c>
      <c r="F139" s="16">
        <v>8714220031</v>
      </c>
      <c r="G139" s="4" t="s">
        <v>217</v>
      </c>
      <c r="H139" s="4" t="s">
        <v>334</v>
      </c>
      <c r="I139" s="4" t="s">
        <v>335</v>
      </c>
      <c r="J139" s="8">
        <v>149000</v>
      </c>
      <c r="K139" s="5">
        <v>43100</v>
      </c>
      <c r="L139" s="20"/>
    </row>
    <row r="140" spans="1:12" ht="112.5" x14ac:dyDescent="0.2">
      <c r="A140" s="4" t="s">
        <v>346</v>
      </c>
      <c r="B140" s="10">
        <v>42801</v>
      </c>
      <c r="C140" s="25" t="s">
        <v>286</v>
      </c>
      <c r="D140" s="25" t="s">
        <v>290</v>
      </c>
      <c r="E140" s="23">
        <v>1028700000119</v>
      </c>
      <c r="F140" s="24">
        <v>11010623</v>
      </c>
      <c r="G140" s="4" t="s">
        <v>221</v>
      </c>
      <c r="H140" s="4" t="s">
        <v>288</v>
      </c>
      <c r="I140" s="4" t="s">
        <v>284</v>
      </c>
      <c r="J140" s="22">
        <v>1000000</v>
      </c>
      <c r="K140" s="10">
        <v>43054</v>
      </c>
      <c r="L140" s="20"/>
    </row>
    <row r="141" spans="1:12" s="40" customFormat="1" ht="112.5" x14ac:dyDescent="0.2">
      <c r="A141" s="32" t="s">
        <v>347</v>
      </c>
      <c r="B141" s="33">
        <v>42844</v>
      </c>
      <c r="C141" s="34" t="s">
        <v>354</v>
      </c>
      <c r="D141" s="32" t="s">
        <v>357</v>
      </c>
      <c r="E141" s="35">
        <v>1028700000218</v>
      </c>
      <c r="F141" s="36">
        <v>8712030001</v>
      </c>
      <c r="G141" s="32" t="s">
        <v>221</v>
      </c>
      <c r="H141" s="32" t="s">
        <v>403</v>
      </c>
      <c r="I141" s="32" t="s">
        <v>360</v>
      </c>
      <c r="J141" s="37">
        <v>6287400</v>
      </c>
      <c r="K141" s="38">
        <v>43040</v>
      </c>
      <c r="L141" s="39"/>
    </row>
    <row r="142" spans="1:12" s="40" customFormat="1" ht="112.5" x14ac:dyDescent="0.2">
      <c r="A142" s="32" t="s">
        <v>348</v>
      </c>
      <c r="B142" s="33">
        <v>42837</v>
      </c>
      <c r="C142" s="34" t="s">
        <v>354</v>
      </c>
      <c r="D142" s="32" t="s">
        <v>357</v>
      </c>
      <c r="E142" s="35">
        <v>1028700000218</v>
      </c>
      <c r="F142" s="36">
        <v>8712030001</v>
      </c>
      <c r="G142" s="32" t="s">
        <v>221</v>
      </c>
      <c r="H142" s="32" t="s">
        <v>403</v>
      </c>
      <c r="I142" s="32" t="s">
        <v>361</v>
      </c>
      <c r="J142" s="37">
        <v>693900</v>
      </c>
      <c r="K142" s="38">
        <v>43040</v>
      </c>
      <c r="L142" s="39"/>
    </row>
    <row r="143" spans="1:12" s="40" customFormat="1" ht="112.5" x14ac:dyDescent="0.2">
      <c r="A143" s="32" t="s">
        <v>349</v>
      </c>
      <c r="B143" s="33">
        <v>42843</v>
      </c>
      <c r="C143" s="34" t="s">
        <v>355</v>
      </c>
      <c r="D143" s="32" t="s">
        <v>358</v>
      </c>
      <c r="E143" s="41">
        <v>1068700000478</v>
      </c>
      <c r="F143" s="32">
        <v>8712010022</v>
      </c>
      <c r="G143" s="32" t="s">
        <v>221</v>
      </c>
      <c r="H143" s="32" t="s">
        <v>403</v>
      </c>
      <c r="I143" s="32" t="s">
        <v>361</v>
      </c>
      <c r="J143" s="37">
        <v>806100</v>
      </c>
      <c r="K143" s="38">
        <v>43040</v>
      </c>
      <c r="L143" s="39"/>
    </row>
    <row r="144" spans="1:12" ht="112.5" x14ac:dyDescent="0.2">
      <c r="A144" s="4" t="s">
        <v>350</v>
      </c>
      <c r="B144" s="33">
        <v>42837</v>
      </c>
      <c r="C144" s="34" t="s">
        <v>355</v>
      </c>
      <c r="D144" s="4" t="s">
        <v>179</v>
      </c>
      <c r="E144" s="11">
        <v>1068700000478</v>
      </c>
      <c r="F144" s="32">
        <v>8712010022</v>
      </c>
      <c r="G144" s="32" t="s">
        <v>221</v>
      </c>
      <c r="H144" s="32" t="s">
        <v>403</v>
      </c>
      <c r="I144" s="27" t="s">
        <v>361</v>
      </c>
      <c r="J144" s="1" t="s">
        <v>362</v>
      </c>
      <c r="K144" s="38">
        <v>43040</v>
      </c>
      <c r="L144" s="20"/>
    </row>
    <row r="145" spans="1:12" ht="78.75" x14ac:dyDescent="0.2">
      <c r="A145" s="4" t="s">
        <v>351</v>
      </c>
      <c r="B145" s="33">
        <v>42844</v>
      </c>
      <c r="C145" s="34" t="s">
        <v>276</v>
      </c>
      <c r="D145" s="4" t="s">
        <v>359</v>
      </c>
      <c r="E145" s="6">
        <v>1078700000488</v>
      </c>
      <c r="F145" s="16">
        <v>8712010035</v>
      </c>
      <c r="G145" s="32" t="s">
        <v>217</v>
      </c>
      <c r="H145" s="32" t="s">
        <v>403</v>
      </c>
      <c r="I145" s="27" t="s">
        <v>361</v>
      </c>
      <c r="J145" s="29">
        <v>653900</v>
      </c>
      <c r="K145" s="38">
        <v>43079</v>
      </c>
      <c r="L145" s="20"/>
    </row>
    <row r="146" spans="1:12" ht="78.75" x14ac:dyDescent="0.2">
      <c r="A146" s="4" t="s">
        <v>352</v>
      </c>
      <c r="B146" s="33">
        <v>42844</v>
      </c>
      <c r="C146" s="34" t="s">
        <v>276</v>
      </c>
      <c r="D146" s="4" t="s">
        <v>359</v>
      </c>
      <c r="E146" s="6">
        <v>1078700000488</v>
      </c>
      <c r="F146" s="16">
        <v>8712010035</v>
      </c>
      <c r="G146" s="32" t="s">
        <v>217</v>
      </c>
      <c r="H146" s="32" t="s">
        <v>403</v>
      </c>
      <c r="I146" s="27" t="s">
        <v>361</v>
      </c>
      <c r="J146" s="29">
        <v>720200</v>
      </c>
      <c r="K146" s="38">
        <v>43040</v>
      </c>
      <c r="L146" s="20"/>
    </row>
    <row r="147" spans="1:12" ht="135" x14ac:dyDescent="0.2">
      <c r="A147" s="4" t="s">
        <v>353</v>
      </c>
      <c r="B147" s="33">
        <v>42844</v>
      </c>
      <c r="C147" s="34" t="s">
        <v>356</v>
      </c>
      <c r="D147" s="4" t="s">
        <v>152</v>
      </c>
      <c r="E147" s="16">
        <v>1028700000064</v>
      </c>
      <c r="F147" s="16">
        <v>8712010001</v>
      </c>
      <c r="G147" s="32" t="s">
        <v>222</v>
      </c>
      <c r="H147" s="32" t="s">
        <v>403</v>
      </c>
      <c r="I147" s="27" t="s">
        <v>361</v>
      </c>
      <c r="J147" s="8">
        <v>1927000</v>
      </c>
      <c r="K147" s="38">
        <v>43040</v>
      </c>
      <c r="L147" s="20"/>
    </row>
    <row r="148" spans="1:12" ht="90" x14ac:dyDescent="0.2">
      <c r="A148" s="4" t="s">
        <v>363</v>
      </c>
      <c r="B148" s="26">
        <v>42832</v>
      </c>
      <c r="C148" s="4" t="s">
        <v>366</v>
      </c>
      <c r="D148" s="28" t="s">
        <v>369</v>
      </c>
      <c r="E148" s="16">
        <v>1068700000544</v>
      </c>
      <c r="F148" s="16">
        <v>8712010024</v>
      </c>
      <c r="G148" s="4" t="s">
        <v>372</v>
      </c>
      <c r="H148" s="4" t="s">
        <v>288</v>
      </c>
      <c r="I148" s="4" t="s">
        <v>375</v>
      </c>
      <c r="J148" s="8">
        <v>3572377</v>
      </c>
      <c r="K148" s="5">
        <v>43054</v>
      </c>
      <c r="L148" s="20"/>
    </row>
    <row r="149" spans="1:12" ht="135" x14ac:dyDescent="0.2">
      <c r="A149" s="4" t="s">
        <v>364</v>
      </c>
      <c r="B149" s="26">
        <v>42832</v>
      </c>
      <c r="C149" s="4" t="s">
        <v>367</v>
      </c>
      <c r="D149" s="18" t="s">
        <v>370</v>
      </c>
      <c r="E149" s="16">
        <v>1168700050090</v>
      </c>
      <c r="F149" s="16">
        <v>8712010086</v>
      </c>
      <c r="G149" s="4" t="s">
        <v>373</v>
      </c>
      <c r="H149" s="4" t="s">
        <v>288</v>
      </c>
      <c r="I149" s="4" t="s">
        <v>375</v>
      </c>
      <c r="J149" s="8">
        <v>295000</v>
      </c>
      <c r="K149" s="5">
        <v>43054</v>
      </c>
      <c r="L149" s="20"/>
    </row>
    <row r="150" spans="1:12" ht="157.5" x14ac:dyDescent="0.2">
      <c r="A150" s="4" t="s">
        <v>365</v>
      </c>
      <c r="B150" s="26">
        <v>42832</v>
      </c>
      <c r="C150" s="4" t="s">
        <v>368</v>
      </c>
      <c r="D150" s="18" t="s">
        <v>371</v>
      </c>
      <c r="E150" s="16">
        <v>1168700050177</v>
      </c>
      <c r="F150" s="16">
        <v>8712010087</v>
      </c>
      <c r="G150" s="4" t="s">
        <v>374</v>
      </c>
      <c r="H150" s="4" t="s">
        <v>288</v>
      </c>
      <c r="I150" s="4" t="s">
        <v>375</v>
      </c>
      <c r="J150" s="8">
        <v>500000</v>
      </c>
      <c r="K150" s="5">
        <v>43054</v>
      </c>
      <c r="L150" s="20"/>
    </row>
    <row r="151" spans="1:12" ht="112.5" x14ac:dyDescent="0.2">
      <c r="A151" s="4" t="s">
        <v>378</v>
      </c>
      <c r="B151" s="26">
        <v>42839</v>
      </c>
      <c r="C151" s="4" t="s">
        <v>23</v>
      </c>
      <c r="D151" s="4" t="s">
        <v>191</v>
      </c>
      <c r="E151" s="11">
        <v>1108700000210</v>
      </c>
      <c r="F151" s="4">
        <v>8712010061</v>
      </c>
      <c r="G151" s="4" t="s">
        <v>221</v>
      </c>
      <c r="H151" s="4" t="s">
        <v>288</v>
      </c>
      <c r="I151" s="4" t="s">
        <v>377</v>
      </c>
      <c r="J151" s="22">
        <v>182000</v>
      </c>
      <c r="K151" s="5">
        <v>43054</v>
      </c>
      <c r="L151" s="20"/>
    </row>
    <row r="152" spans="1:12" ht="112.5" x14ac:dyDescent="0.2">
      <c r="A152" s="4" t="s">
        <v>379</v>
      </c>
      <c r="B152" s="26">
        <v>42839</v>
      </c>
      <c r="C152" s="4" t="s">
        <v>11</v>
      </c>
      <c r="D152" s="4" t="s">
        <v>179</v>
      </c>
      <c r="E152" s="11">
        <v>1068700000478</v>
      </c>
      <c r="F152" s="32">
        <v>8712010022</v>
      </c>
      <c r="G152" s="4" t="s">
        <v>221</v>
      </c>
      <c r="H152" s="4" t="s">
        <v>288</v>
      </c>
      <c r="I152" s="4" t="s">
        <v>377</v>
      </c>
      <c r="J152" s="22">
        <v>120000</v>
      </c>
      <c r="K152" s="5">
        <v>43054</v>
      </c>
    </row>
    <row r="153" spans="1:12" ht="78.75" x14ac:dyDescent="0.2">
      <c r="A153" s="4" t="s">
        <v>380</v>
      </c>
      <c r="B153" s="26">
        <v>42839</v>
      </c>
      <c r="C153" s="4" t="s">
        <v>12</v>
      </c>
      <c r="D153" s="4" t="s">
        <v>180</v>
      </c>
      <c r="E153" s="11">
        <v>1108700000177</v>
      </c>
      <c r="F153" s="4">
        <v>8712010059</v>
      </c>
      <c r="G153" s="4" t="s">
        <v>219</v>
      </c>
      <c r="H153" s="4" t="s">
        <v>288</v>
      </c>
      <c r="I153" s="4" t="s">
        <v>377</v>
      </c>
      <c r="J153" s="22">
        <v>150000</v>
      </c>
      <c r="K153" s="5">
        <v>43054</v>
      </c>
    </row>
    <row r="154" spans="1:12" ht="112.5" x14ac:dyDescent="0.2">
      <c r="A154" s="4" t="s">
        <v>381</v>
      </c>
      <c r="B154" s="26">
        <v>42839</v>
      </c>
      <c r="C154" s="4" t="s">
        <v>37</v>
      </c>
      <c r="D154" s="4" t="s">
        <v>208</v>
      </c>
      <c r="E154" s="11">
        <v>1108700000133</v>
      </c>
      <c r="F154" s="4">
        <v>8712010057</v>
      </c>
      <c r="G154" s="4" t="s">
        <v>221</v>
      </c>
      <c r="H154" s="4" t="s">
        <v>288</v>
      </c>
      <c r="I154" s="4" t="s">
        <v>377</v>
      </c>
      <c r="J154" s="22">
        <v>100000</v>
      </c>
      <c r="K154" s="5">
        <v>43054</v>
      </c>
    </row>
    <row r="155" spans="1:12" ht="112.5" x14ac:dyDescent="0.2">
      <c r="A155" s="4" t="s">
        <v>382</v>
      </c>
      <c r="B155" s="26">
        <v>42839</v>
      </c>
      <c r="C155" s="4" t="s">
        <v>31</v>
      </c>
      <c r="D155" s="4" t="s">
        <v>194</v>
      </c>
      <c r="E155" s="11">
        <v>1128700000043</v>
      </c>
      <c r="F155" s="4">
        <v>8712010078</v>
      </c>
      <c r="G155" s="4" t="s">
        <v>221</v>
      </c>
      <c r="H155" s="4" t="s">
        <v>288</v>
      </c>
      <c r="I155" s="4" t="s">
        <v>377</v>
      </c>
      <c r="J155" s="22">
        <v>90000</v>
      </c>
      <c r="K155" s="5">
        <v>43054</v>
      </c>
    </row>
    <row r="156" spans="1:12" ht="78.75" x14ac:dyDescent="0.2">
      <c r="A156" s="4" t="s">
        <v>383</v>
      </c>
      <c r="B156" s="26">
        <v>42839</v>
      </c>
      <c r="C156" s="4" t="s">
        <v>18</v>
      </c>
      <c r="D156" s="4" t="s">
        <v>186</v>
      </c>
      <c r="E156" s="11">
        <v>1088700000157</v>
      </c>
      <c r="F156" s="4">
        <v>8712010042</v>
      </c>
      <c r="G156" s="4" t="s">
        <v>220</v>
      </c>
      <c r="H156" s="4" t="s">
        <v>288</v>
      </c>
      <c r="I156" s="4" t="s">
        <v>377</v>
      </c>
      <c r="J156" s="22">
        <v>110000</v>
      </c>
      <c r="K156" s="5">
        <v>43054</v>
      </c>
    </row>
    <row r="157" spans="1:12" ht="112.5" x14ac:dyDescent="0.2">
      <c r="A157" s="4" t="s">
        <v>384</v>
      </c>
      <c r="B157" s="26">
        <v>42839</v>
      </c>
      <c r="C157" s="4" t="s">
        <v>17</v>
      </c>
      <c r="D157" s="4" t="s">
        <v>185</v>
      </c>
      <c r="E157" s="11">
        <v>1118700000088</v>
      </c>
      <c r="F157" s="4">
        <v>8712010070</v>
      </c>
      <c r="G157" s="4" t="s">
        <v>221</v>
      </c>
      <c r="H157" s="4" t="s">
        <v>288</v>
      </c>
      <c r="I157" s="4" t="s">
        <v>377</v>
      </c>
      <c r="J157" s="22">
        <v>94500</v>
      </c>
      <c r="K157" s="5">
        <v>43054</v>
      </c>
    </row>
    <row r="158" spans="1:12" ht="78.75" x14ac:dyDescent="0.2">
      <c r="A158" s="4" t="s">
        <v>385</v>
      </c>
      <c r="B158" s="26">
        <v>42839</v>
      </c>
      <c r="C158" s="4" t="s">
        <v>19</v>
      </c>
      <c r="D158" s="4" t="s">
        <v>187</v>
      </c>
      <c r="E158" s="11">
        <v>1108700000200</v>
      </c>
      <c r="F158" s="4">
        <v>8712010062</v>
      </c>
      <c r="G158" s="4" t="s">
        <v>220</v>
      </c>
      <c r="H158" s="4" t="s">
        <v>288</v>
      </c>
      <c r="I158" s="4" t="s">
        <v>377</v>
      </c>
      <c r="J158" s="22">
        <v>250000</v>
      </c>
      <c r="K158" s="5">
        <v>43054</v>
      </c>
    </row>
    <row r="159" spans="1:12" ht="112.5" x14ac:dyDescent="0.2">
      <c r="A159" s="4" t="s">
        <v>386</v>
      </c>
      <c r="B159" s="26">
        <v>42839</v>
      </c>
      <c r="C159" s="4" t="s">
        <v>14</v>
      </c>
      <c r="D159" s="4" t="s">
        <v>183</v>
      </c>
      <c r="E159" s="11">
        <v>1118700000077</v>
      </c>
      <c r="F159" s="4">
        <v>8712010068</v>
      </c>
      <c r="G159" s="4" t="s">
        <v>221</v>
      </c>
      <c r="H159" s="4" t="s">
        <v>288</v>
      </c>
      <c r="I159" s="4" t="s">
        <v>377</v>
      </c>
      <c r="J159" s="22">
        <v>350000</v>
      </c>
      <c r="K159" s="5">
        <v>43054</v>
      </c>
    </row>
    <row r="160" spans="1:12" ht="112.5" x14ac:dyDescent="0.2">
      <c r="A160" s="4" t="s">
        <v>387</v>
      </c>
      <c r="B160" s="26">
        <v>42839</v>
      </c>
      <c r="C160" s="4" t="s">
        <v>61</v>
      </c>
      <c r="D160" s="4" t="s">
        <v>182</v>
      </c>
      <c r="E160" s="11">
        <v>1088700000124</v>
      </c>
      <c r="F160" s="4">
        <v>8712010039</v>
      </c>
      <c r="G160" s="4" t="s">
        <v>221</v>
      </c>
      <c r="H160" s="4" t="s">
        <v>288</v>
      </c>
      <c r="I160" s="4" t="s">
        <v>377</v>
      </c>
      <c r="J160" s="22">
        <v>40000</v>
      </c>
      <c r="K160" s="5">
        <v>43054</v>
      </c>
    </row>
    <row r="161" spans="1:11" ht="112.5" x14ac:dyDescent="0.2">
      <c r="A161" s="4" t="s">
        <v>388</v>
      </c>
      <c r="B161" s="26">
        <v>42839</v>
      </c>
      <c r="C161" s="4" t="s">
        <v>35</v>
      </c>
      <c r="D161" s="4" t="s">
        <v>209</v>
      </c>
      <c r="E161" s="11">
        <v>1108700000034</v>
      </c>
      <c r="F161" s="4">
        <v>8712010050</v>
      </c>
      <c r="G161" s="4" t="s">
        <v>221</v>
      </c>
      <c r="H161" s="4" t="s">
        <v>288</v>
      </c>
      <c r="I161" s="4" t="s">
        <v>377</v>
      </c>
      <c r="J161" s="22">
        <v>33000</v>
      </c>
      <c r="K161" s="5">
        <v>43054</v>
      </c>
    </row>
    <row r="162" spans="1:11" ht="112.5" x14ac:dyDescent="0.2">
      <c r="A162" s="4" t="s">
        <v>389</v>
      </c>
      <c r="B162" s="26">
        <v>42839</v>
      </c>
      <c r="C162" s="4" t="s">
        <v>27</v>
      </c>
      <c r="D162" s="4" t="s">
        <v>193</v>
      </c>
      <c r="E162" s="11">
        <v>1118700000100</v>
      </c>
      <c r="F162" s="4">
        <v>8712010071</v>
      </c>
      <c r="G162" s="4" t="s">
        <v>221</v>
      </c>
      <c r="H162" s="4" t="s">
        <v>288</v>
      </c>
      <c r="I162" s="4" t="s">
        <v>377</v>
      </c>
      <c r="J162" s="22">
        <v>150000</v>
      </c>
      <c r="K162" s="5">
        <v>43054</v>
      </c>
    </row>
    <row r="163" spans="1:11" ht="112.5" x14ac:dyDescent="0.2">
      <c r="A163" s="4" t="s">
        <v>390</v>
      </c>
      <c r="B163" s="26">
        <v>42839</v>
      </c>
      <c r="C163" s="4" t="s">
        <v>24</v>
      </c>
      <c r="D163" s="4" t="s">
        <v>151</v>
      </c>
      <c r="E163" s="11">
        <v>1028700000240</v>
      </c>
      <c r="F163" s="4">
        <v>8712010011</v>
      </c>
      <c r="G163" s="4" t="s">
        <v>221</v>
      </c>
      <c r="H163" s="4" t="s">
        <v>288</v>
      </c>
      <c r="I163" s="4" t="s">
        <v>377</v>
      </c>
      <c r="J163" s="22">
        <v>210000</v>
      </c>
      <c r="K163" s="5">
        <v>43054</v>
      </c>
    </row>
    <row r="164" spans="1:11" ht="78.75" x14ac:dyDescent="0.2">
      <c r="A164" s="4" t="s">
        <v>391</v>
      </c>
      <c r="B164" s="26">
        <v>42839</v>
      </c>
      <c r="C164" s="4" t="s">
        <v>20</v>
      </c>
      <c r="D164" s="4" t="s">
        <v>188</v>
      </c>
      <c r="E164" s="11">
        <v>1098700000035</v>
      </c>
      <c r="F164" s="4">
        <v>8712010044</v>
      </c>
      <c r="G164" s="4" t="s">
        <v>220</v>
      </c>
      <c r="H164" s="4" t="s">
        <v>288</v>
      </c>
      <c r="I164" s="4" t="s">
        <v>377</v>
      </c>
      <c r="J164" s="22">
        <v>120500</v>
      </c>
      <c r="K164" s="5">
        <v>43054</v>
      </c>
    </row>
    <row r="165" spans="1:11" ht="78.75" x14ac:dyDescent="0.2">
      <c r="A165" s="4" t="s">
        <v>394</v>
      </c>
      <c r="B165" s="26">
        <v>42839</v>
      </c>
      <c r="C165" s="4" t="s">
        <v>376</v>
      </c>
      <c r="D165" s="4" t="s">
        <v>393</v>
      </c>
      <c r="E165" s="11">
        <v>1178709000250</v>
      </c>
      <c r="F165" s="4">
        <v>8712010091</v>
      </c>
      <c r="G165" s="4" t="s">
        <v>392</v>
      </c>
      <c r="H165" s="4" t="s">
        <v>288</v>
      </c>
      <c r="I165" s="4" t="s">
        <v>377</v>
      </c>
      <c r="J165" s="22">
        <v>300000</v>
      </c>
      <c r="K165" s="5">
        <v>43054</v>
      </c>
    </row>
    <row r="166" spans="1:11" ht="78.75" x14ac:dyDescent="0.2">
      <c r="A166" s="4" t="s">
        <v>395</v>
      </c>
      <c r="B166" s="26">
        <v>42839</v>
      </c>
      <c r="C166" s="4" t="s">
        <v>29</v>
      </c>
      <c r="D166" s="4" t="s">
        <v>177</v>
      </c>
      <c r="E166" s="6">
        <v>1078700000488</v>
      </c>
      <c r="F166" s="7">
        <v>8712010035</v>
      </c>
      <c r="G166" s="4" t="s">
        <v>217</v>
      </c>
      <c r="H166" s="4" t="s">
        <v>288</v>
      </c>
      <c r="I166" s="4" t="s">
        <v>399</v>
      </c>
      <c r="J166" s="22">
        <v>1000000</v>
      </c>
      <c r="K166" s="5">
        <v>43054</v>
      </c>
    </row>
    <row r="167" spans="1:11" ht="78.75" x14ac:dyDescent="0.2">
      <c r="A167" s="4" t="s">
        <v>400</v>
      </c>
      <c r="B167" s="26">
        <v>42843</v>
      </c>
      <c r="C167" s="4" t="s">
        <v>396</v>
      </c>
      <c r="D167" s="31" t="s">
        <v>398</v>
      </c>
      <c r="E167" s="30">
        <v>1056603587810</v>
      </c>
      <c r="F167" s="31">
        <v>6614030707</v>
      </c>
      <c r="G167" s="4" t="s">
        <v>397</v>
      </c>
      <c r="H167" s="4" t="s">
        <v>288</v>
      </c>
      <c r="I167" s="4" t="s">
        <v>399</v>
      </c>
      <c r="J167" s="22">
        <v>300000</v>
      </c>
      <c r="K167" s="5">
        <v>43054</v>
      </c>
    </row>
    <row r="168" spans="1:11" ht="135" x14ac:dyDescent="0.2">
      <c r="A168" s="4" t="s">
        <v>402</v>
      </c>
      <c r="B168" s="26">
        <v>42853</v>
      </c>
      <c r="C168" s="4" t="s">
        <v>367</v>
      </c>
      <c r="D168" s="18" t="s">
        <v>370</v>
      </c>
      <c r="E168" s="16">
        <v>1168700050090</v>
      </c>
      <c r="F168" s="16">
        <v>8712010086</v>
      </c>
      <c r="G168" s="4" t="s">
        <v>373</v>
      </c>
      <c r="H168" s="4" t="s">
        <v>288</v>
      </c>
      <c r="I168" s="4" t="s">
        <v>375</v>
      </c>
      <c r="J168" s="22">
        <v>300000</v>
      </c>
      <c r="K168" s="38">
        <v>43040</v>
      </c>
    </row>
    <row r="169" spans="1:11" ht="112.5" x14ac:dyDescent="0.2">
      <c r="A169" s="4" t="s">
        <v>401</v>
      </c>
      <c r="B169" s="33">
        <v>42837</v>
      </c>
      <c r="C169" s="4" t="s">
        <v>280</v>
      </c>
      <c r="D169" s="18" t="s">
        <v>279</v>
      </c>
      <c r="E169" s="6">
        <v>1028700000218</v>
      </c>
      <c r="F169" s="7">
        <v>8712030001</v>
      </c>
      <c r="G169" s="4" t="s">
        <v>221</v>
      </c>
      <c r="H169" s="32" t="s">
        <v>403</v>
      </c>
      <c r="I169" s="27" t="s">
        <v>361</v>
      </c>
      <c r="J169" s="22">
        <v>650000</v>
      </c>
      <c r="K169" s="38">
        <v>43040</v>
      </c>
    </row>
    <row r="170" spans="1:11" ht="112.5" x14ac:dyDescent="0.2">
      <c r="A170" s="4" t="s">
        <v>404</v>
      </c>
      <c r="B170" s="33" t="s">
        <v>405</v>
      </c>
      <c r="C170" s="4" t="s">
        <v>280</v>
      </c>
      <c r="D170" s="18" t="s">
        <v>279</v>
      </c>
      <c r="E170" s="6">
        <v>1028700000218</v>
      </c>
      <c r="F170" s="7">
        <v>8712030001</v>
      </c>
      <c r="G170" s="4" t="s">
        <v>221</v>
      </c>
      <c r="H170" s="32" t="s">
        <v>288</v>
      </c>
      <c r="I170" s="4" t="s">
        <v>406</v>
      </c>
      <c r="J170" s="22">
        <v>54000000</v>
      </c>
      <c r="K170" s="38">
        <v>43040</v>
      </c>
    </row>
    <row r="171" spans="1:11" ht="180" x14ac:dyDescent="0.2">
      <c r="A171" s="4" t="s">
        <v>408</v>
      </c>
      <c r="B171" s="33" t="s">
        <v>411</v>
      </c>
      <c r="C171" s="4" t="s">
        <v>412</v>
      </c>
      <c r="D171" s="18" t="s">
        <v>407</v>
      </c>
      <c r="E171" s="6">
        <v>1178709000249</v>
      </c>
      <c r="F171" s="7">
        <v>8712010092</v>
      </c>
      <c r="G171" s="31" t="s">
        <v>410</v>
      </c>
      <c r="H171" s="32" t="s">
        <v>409</v>
      </c>
      <c r="I171" s="4" t="s">
        <v>414</v>
      </c>
      <c r="J171" s="22">
        <v>3800000</v>
      </c>
      <c r="K171" s="38">
        <v>43040</v>
      </c>
    </row>
    <row r="172" spans="1:11" ht="78.75" x14ac:dyDescent="0.2">
      <c r="A172" s="4" t="s">
        <v>413</v>
      </c>
      <c r="B172" s="33" t="s">
        <v>411</v>
      </c>
      <c r="C172" s="4" t="s">
        <v>29</v>
      </c>
      <c r="D172" s="4" t="s">
        <v>177</v>
      </c>
      <c r="E172" s="6">
        <v>1078700000488</v>
      </c>
      <c r="F172" s="7">
        <v>8709011889</v>
      </c>
      <c r="G172" s="4" t="s">
        <v>217</v>
      </c>
      <c r="H172" s="32" t="s">
        <v>409</v>
      </c>
      <c r="I172" s="4" t="s">
        <v>414</v>
      </c>
      <c r="J172" s="22">
        <v>500000</v>
      </c>
      <c r="K172" s="38">
        <v>43040</v>
      </c>
    </row>
    <row r="173" spans="1:11" ht="180" x14ac:dyDescent="0.2">
      <c r="A173" s="4" t="s">
        <v>415</v>
      </c>
      <c r="B173" s="33" t="s">
        <v>411</v>
      </c>
      <c r="C173" s="4" t="s">
        <v>412</v>
      </c>
      <c r="D173" s="4" t="s">
        <v>177</v>
      </c>
      <c r="E173" s="6">
        <v>1178709000249</v>
      </c>
      <c r="F173" s="7">
        <v>8712030001</v>
      </c>
      <c r="G173" s="4" t="s">
        <v>410</v>
      </c>
      <c r="H173" s="32" t="s">
        <v>409</v>
      </c>
      <c r="I173" s="4" t="s">
        <v>414</v>
      </c>
      <c r="J173" s="22">
        <v>4300000</v>
      </c>
      <c r="K173" s="38">
        <v>43040</v>
      </c>
    </row>
    <row r="174" spans="1:11" ht="112.5" x14ac:dyDescent="0.2">
      <c r="A174" s="4" t="s">
        <v>418</v>
      </c>
      <c r="B174" s="33" t="s">
        <v>417</v>
      </c>
      <c r="C174" s="4" t="s">
        <v>11</v>
      </c>
      <c r="D174" s="4" t="s">
        <v>179</v>
      </c>
      <c r="E174" s="11">
        <v>1068700000478</v>
      </c>
      <c r="F174" s="4">
        <v>8709011053</v>
      </c>
      <c r="G174" s="4" t="s">
        <v>221</v>
      </c>
      <c r="H174" s="32" t="s">
        <v>409</v>
      </c>
      <c r="I174" s="4" t="s">
        <v>416</v>
      </c>
      <c r="J174" s="22">
        <v>300000</v>
      </c>
      <c r="K174" s="38">
        <v>43040</v>
      </c>
    </row>
    <row r="175" spans="1:11" ht="135" x14ac:dyDescent="0.2">
      <c r="A175" s="4" t="s">
        <v>419</v>
      </c>
      <c r="B175" s="33" t="s">
        <v>417</v>
      </c>
      <c r="C175" s="4" t="s">
        <v>146</v>
      </c>
      <c r="D175" s="18" t="s">
        <v>150</v>
      </c>
      <c r="E175" s="6">
        <v>1038700041522</v>
      </c>
      <c r="F175" s="7">
        <v>8709009720</v>
      </c>
      <c r="G175" s="4" t="s">
        <v>222</v>
      </c>
      <c r="H175" s="32" t="s">
        <v>409</v>
      </c>
      <c r="I175" s="4" t="s">
        <v>416</v>
      </c>
      <c r="J175" s="22">
        <v>200000</v>
      </c>
      <c r="K175" s="38">
        <v>43040</v>
      </c>
    </row>
    <row r="176" spans="1:11" ht="112.5" x14ac:dyDescent="0.2">
      <c r="A176" s="4" t="s">
        <v>422</v>
      </c>
      <c r="B176" s="33" t="s">
        <v>417</v>
      </c>
      <c r="C176" s="4" t="s">
        <v>280</v>
      </c>
      <c r="D176" s="18" t="s">
        <v>279</v>
      </c>
      <c r="E176" s="6">
        <v>1028700000218</v>
      </c>
      <c r="F176" s="7">
        <v>8709007730</v>
      </c>
      <c r="G176" s="4" t="s">
        <v>221</v>
      </c>
      <c r="H176" s="32" t="s">
        <v>409</v>
      </c>
      <c r="I176" s="4" t="s">
        <v>421</v>
      </c>
      <c r="J176" s="42" t="s">
        <v>420</v>
      </c>
      <c r="K176" s="38">
        <v>43040</v>
      </c>
    </row>
    <row r="177" spans="1:11" ht="128.25" customHeight="1" x14ac:dyDescent="0.2">
      <c r="A177" s="4" t="s">
        <v>423</v>
      </c>
      <c r="B177" s="33" t="s">
        <v>417</v>
      </c>
      <c r="C177" s="4" t="s">
        <v>424</v>
      </c>
      <c r="D177" s="4" t="s">
        <v>425</v>
      </c>
      <c r="E177" s="4">
        <v>1178709000117</v>
      </c>
      <c r="F177" s="24">
        <v>8712010090</v>
      </c>
      <c r="G177" s="4" t="s">
        <v>221</v>
      </c>
      <c r="H177" s="32" t="s">
        <v>409</v>
      </c>
      <c r="I177" s="4" t="s">
        <v>426</v>
      </c>
      <c r="J177" s="22">
        <v>1000000</v>
      </c>
      <c r="K177" s="38">
        <v>43040</v>
      </c>
    </row>
    <row r="178" spans="1:11" ht="112.5" x14ac:dyDescent="0.2">
      <c r="A178" s="4" t="s">
        <v>435</v>
      </c>
      <c r="B178" s="10">
        <v>42917</v>
      </c>
      <c r="C178" s="4" t="s">
        <v>24</v>
      </c>
      <c r="D178" s="4" t="s">
        <v>158</v>
      </c>
      <c r="E178" s="11">
        <v>1028700000240</v>
      </c>
      <c r="F178" s="16">
        <v>8709007836</v>
      </c>
      <c r="G178" s="4" t="s">
        <v>221</v>
      </c>
      <c r="H178" s="4" t="s">
        <v>437</v>
      </c>
      <c r="I178" s="4" t="s">
        <v>436</v>
      </c>
      <c r="J178" s="88">
        <v>400000</v>
      </c>
      <c r="K178" s="38">
        <v>43040</v>
      </c>
    </row>
  </sheetData>
  <autoFilter ref="A7:L151"/>
  <mergeCells count="8">
    <mergeCell ref="A1:L1"/>
    <mergeCell ref="A2:L2"/>
    <mergeCell ref="A3:L3"/>
    <mergeCell ref="A5:A6"/>
    <mergeCell ref="B5:B6"/>
    <mergeCell ref="C5:G5"/>
    <mergeCell ref="H5:K5"/>
    <mergeCell ref="L5:L6"/>
  </mergeCells>
  <printOptions horizontalCentered="1"/>
  <pageMargins left="0.19685039370078741" right="0.19685039370078741" top="0.78740157480314965" bottom="0.19685039370078741" header="0" footer="0"/>
  <pageSetup paperSize="9" scale="66" fitToHeight="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opLeftCell="A31" workbookViewId="0">
      <selection activeCell="E7" sqref="E7"/>
    </sheetView>
  </sheetViews>
  <sheetFormatPr defaultRowHeight="12.75" x14ac:dyDescent="0.2"/>
  <cols>
    <col min="2" max="2" width="14.42578125" customWidth="1"/>
    <col min="3" max="3" width="19.140625" customWidth="1"/>
    <col min="4" max="4" width="21.42578125" customWidth="1"/>
    <col min="5" max="6" width="16.42578125" customWidth="1"/>
    <col min="7" max="7" width="22.5703125" customWidth="1"/>
    <col min="8" max="8" width="22" customWidth="1"/>
    <col min="9" max="9" width="15.85546875" customWidth="1"/>
    <col min="10" max="10" width="12.42578125" customWidth="1"/>
    <col min="12" max="12" width="24.5703125" customWidth="1"/>
  </cols>
  <sheetData>
    <row r="1" spans="1:12" ht="15" x14ac:dyDescent="0.2">
      <c r="A1" s="295" t="s">
        <v>41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</row>
    <row r="2" spans="1:12" ht="14.25" x14ac:dyDescent="0.2">
      <c r="A2" s="295" t="s">
        <v>42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</row>
    <row r="3" spans="1:12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x14ac:dyDescent="0.2">
      <c r="A4" s="294" t="s">
        <v>9</v>
      </c>
      <c r="B4" s="294" t="s">
        <v>174</v>
      </c>
      <c r="C4" s="294" t="s">
        <v>0</v>
      </c>
      <c r="D4" s="294"/>
      <c r="E4" s="294"/>
      <c r="F4" s="294"/>
      <c r="G4" s="294"/>
      <c r="H4" s="294" t="s">
        <v>43</v>
      </c>
      <c r="I4" s="294"/>
      <c r="J4" s="294"/>
      <c r="K4" s="294"/>
      <c r="L4" s="294" t="s">
        <v>1</v>
      </c>
    </row>
    <row r="5" spans="1:12" ht="140.25" customHeight="1" x14ac:dyDescent="0.2">
      <c r="A5" s="294"/>
      <c r="B5" s="294"/>
      <c r="C5" s="238" t="s">
        <v>4</v>
      </c>
      <c r="D5" s="238" t="s">
        <v>118</v>
      </c>
      <c r="E5" s="238" t="s">
        <v>10</v>
      </c>
      <c r="F5" s="238" t="s">
        <v>44</v>
      </c>
      <c r="G5" s="238" t="s">
        <v>5</v>
      </c>
      <c r="H5" s="238" t="s">
        <v>45</v>
      </c>
      <c r="I5" s="238" t="s">
        <v>2</v>
      </c>
      <c r="J5" s="238" t="s">
        <v>273</v>
      </c>
      <c r="K5" s="238" t="s">
        <v>3</v>
      </c>
      <c r="L5" s="294"/>
    </row>
    <row r="6" spans="1:12" x14ac:dyDescent="0.2">
      <c r="A6" s="238">
        <v>1</v>
      </c>
      <c r="B6" s="238">
        <v>2</v>
      </c>
      <c r="C6" s="238">
        <v>3</v>
      </c>
      <c r="D6" s="238">
        <v>4</v>
      </c>
      <c r="E6" s="238">
        <v>5</v>
      </c>
      <c r="F6" s="238">
        <v>6</v>
      </c>
      <c r="G6" s="238">
        <v>7</v>
      </c>
      <c r="H6" s="238">
        <v>8</v>
      </c>
      <c r="I6" s="238">
        <v>9</v>
      </c>
      <c r="J6" s="238">
        <v>10</v>
      </c>
      <c r="K6" s="238">
        <v>11</v>
      </c>
      <c r="L6" s="238">
        <v>12</v>
      </c>
    </row>
    <row r="7" spans="1:12" ht="150" customHeight="1" x14ac:dyDescent="0.2">
      <c r="A7" s="32" t="s">
        <v>779</v>
      </c>
      <c r="B7" s="33">
        <v>44244</v>
      </c>
      <c r="C7" s="32" t="s">
        <v>679</v>
      </c>
      <c r="D7" s="32" t="s">
        <v>680</v>
      </c>
      <c r="E7" s="41">
        <v>1188709000435</v>
      </c>
      <c r="F7" s="32">
        <v>8709907989</v>
      </c>
      <c r="G7" s="32" t="s">
        <v>681</v>
      </c>
      <c r="H7" s="32" t="s">
        <v>403</v>
      </c>
      <c r="I7" s="32" t="s">
        <v>695</v>
      </c>
      <c r="J7" s="223">
        <v>3500000</v>
      </c>
      <c r="K7" s="38">
        <v>44510</v>
      </c>
      <c r="L7" s="182"/>
    </row>
    <row r="8" spans="1:12" ht="168.75" x14ac:dyDescent="0.2">
      <c r="A8" s="239" t="s">
        <v>781</v>
      </c>
      <c r="B8" s="240">
        <v>44284</v>
      </c>
      <c r="C8" s="241" t="s">
        <v>511</v>
      </c>
      <c r="D8" s="241" t="s">
        <v>512</v>
      </c>
      <c r="E8" s="242">
        <v>1178709000095</v>
      </c>
      <c r="F8" s="243">
        <v>8712010089</v>
      </c>
      <c r="G8" s="244" t="s">
        <v>221</v>
      </c>
      <c r="H8" s="239" t="s">
        <v>766</v>
      </c>
      <c r="I8" s="239" t="s">
        <v>735</v>
      </c>
      <c r="J8" s="245">
        <v>1500000</v>
      </c>
      <c r="K8" s="246">
        <v>44510</v>
      </c>
      <c r="L8" s="182"/>
    </row>
    <row r="9" spans="1:12" ht="168.75" x14ac:dyDescent="0.2">
      <c r="A9" s="32" t="s">
        <v>782</v>
      </c>
      <c r="B9" s="33">
        <v>44302</v>
      </c>
      <c r="C9" s="32" t="s">
        <v>280</v>
      </c>
      <c r="D9" s="32" t="s">
        <v>279</v>
      </c>
      <c r="E9" s="190">
        <v>1028700000218</v>
      </c>
      <c r="F9" s="190">
        <v>8709007730</v>
      </c>
      <c r="G9" s="32" t="s">
        <v>221</v>
      </c>
      <c r="H9" s="32" t="s">
        <v>626</v>
      </c>
      <c r="I9" s="32" t="s">
        <v>406</v>
      </c>
      <c r="J9" s="37">
        <v>54000000</v>
      </c>
      <c r="K9" s="38">
        <v>44510</v>
      </c>
      <c r="L9" s="182"/>
    </row>
    <row r="10" spans="1:12" ht="67.5" x14ac:dyDescent="0.2">
      <c r="A10" s="32" t="s">
        <v>783</v>
      </c>
      <c r="B10" s="33">
        <v>44341</v>
      </c>
      <c r="C10" s="32" t="s">
        <v>29</v>
      </c>
      <c r="D10" s="32" t="s">
        <v>177</v>
      </c>
      <c r="E10" s="35">
        <v>1078700000488</v>
      </c>
      <c r="F10" s="36">
        <v>8709011889</v>
      </c>
      <c r="G10" s="32" t="s">
        <v>217</v>
      </c>
      <c r="H10" s="32" t="s">
        <v>334</v>
      </c>
      <c r="I10" s="32" t="s">
        <v>701</v>
      </c>
      <c r="J10" s="37">
        <v>2777849</v>
      </c>
      <c r="K10" s="38">
        <v>44510</v>
      </c>
      <c r="L10" s="182"/>
    </row>
    <row r="11" spans="1:12" ht="67.5" x14ac:dyDescent="0.2">
      <c r="A11" s="32" t="s">
        <v>784</v>
      </c>
      <c r="B11" s="33">
        <v>44341</v>
      </c>
      <c r="C11" s="32" t="s">
        <v>703</v>
      </c>
      <c r="D11" s="32" t="s">
        <v>704</v>
      </c>
      <c r="E11" s="140">
        <v>1178709000073</v>
      </c>
      <c r="F11" s="141">
        <v>8709907202</v>
      </c>
      <c r="G11" s="32" t="s">
        <v>217</v>
      </c>
      <c r="H11" s="32" t="s">
        <v>334</v>
      </c>
      <c r="I11" s="32" t="s">
        <v>701</v>
      </c>
      <c r="J11" s="37">
        <v>1816084</v>
      </c>
      <c r="K11" s="38">
        <v>44510</v>
      </c>
      <c r="L11" s="182"/>
    </row>
    <row r="12" spans="1:12" ht="67.5" x14ac:dyDescent="0.2">
      <c r="A12" s="32" t="s">
        <v>785</v>
      </c>
      <c r="B12" s="33">
        <v>44341</v>
      </c>
      <c r="C12" s="32" t="s">
        <v>7</v>
      </c>
      <c r="D12" s="180" t="s">
        <v>36</v>
      </c>
      <c r="E12" s="35">
        <v>1078700000521</v>
      </c>
      <c r="F12" s="36">
        <v>8709011896</v>
      </c>
      <c r="G12" s="32" t="s">
        <v>217</v>
      </c>
      <c r="H12" s="32" t="s">
        <v>334</v>
      </c>
      <c r="I12" s="32" t="s">
        <v>701</v>
      </c>
      <c r="J12" s="37">
        <v>417026</v>
      </c>
      <c r="K12" s="38">
        <v>44510</v>
      </c>
      <c r="L12" s="182"/>
    </row>
    <row r="13" spans="1:12" ht="67.5" x14ac:dyDescent="0.2">
      <c r="A13" s="32" t="s">
        <v>786</v>
      </c>
      <c r="B13" s="33">
        <v>44341</v>
      </c>
      <c r="C13" s="32" t="s">
        <v>278</v>
      </c>
      <c r="D13" s="180" t="s">
        <v>149</v>
      </c>
      <c r="E13" s="35">
        <v>1078700000356</v>
      </c>
      <c r="F13" s="36">
        <v>8709011825</v>
      </c>
      <c r="G13" s="32" t="s">
        <v>217</v>
      </c>
      <c r="H13" s="32" t="s">
        <v>334</v>
      </c>
      <c r="I13" s="32" t="s">
        <v>701</v>
      </c>
      <c r="J13" s="37">
        <v>2196041</v>
      </c>
      <c r="K13" s="38">
        <v>44510</v>
      </c>
      <c r="L13" s="182"/>
    </row>
    <row r="14" spans="1:12" ht="67.5" x14ac:dyDescent="0.2">
      <c r="A14" s="32" t="s">
        <v>787</v>
      </c>
      <c r="B14" s="33">
        <v>44333</v>
      </c>
      <c r="C14" s="32" t="s">
        <v>703</v>
      </c>
      <c r="D14" s="32" t="s">
        <v>704</v>
      </c>
      <c r="E14" s="140">
        <v>1178709000073</v>
      </c>
      <c r="F14" s="141">
        <v>8709907202</v>
      </c>
      <c r="G14" s="32" t="s">
        <v>217</v>
      </c>
      <c r="H14" s="32" t="s">
        <v>626</v>
      </c>
      <c r="I14" s="32" t="s">
        <v>301</v>
      </c>
      <c r="J14" s="37">
        <v>399000</v>
      </c>
      <c r="K14" s="38">
        <v>44510</v>
      </c>
      <c r="L14" s="182"/>
    </row>
    <row r="15" spans="1:12" ht="168.75" x14ac:dyDescent="0.2">
      <c r="A15" s="32" t="s">
        <v>788</v>
      </c>
      <c r="B15" s="33">
        <v>44333</v>
      </c>
      <c r="C15" s="32" t="s">
        <v>35</v>
      </c>
      <c r="D15" s="32" t="s">
        <v>209</v>
      </c>
      <c r="E15" s="41">
        <v>1108700000034</v>
      </c>
      <c r="F15" s="190">
        <v>8709013036</v>
      </c>
      <c r="G15" s="32" t="s">
        <v>221</v>
      </c>
      <c r="H15" s="32" t="s">
        <v>626</v>
      </c>
      <c r="I15" s="32" t="s">
        <v>301</v>
      </c>
      <c r="J15" s="223">
        <v>120000</v>
      </c>
      <c r="K15" s="38">
        <v>44510</v>
      </c>
      <c r="L15" s="182"/>
    </row>
    <row r="16" spans="1:12" ht="67.5" x14ac:dyDescent="0.2">
      <c r="A16" s="32" t="s">
        <v>789</v>
      </c>
      <c r="B16" s="33">
        <v>44333</v>
      </c>
      <c r="C16" s="32" t="s">
        <v>17</v>
      </c>
      <c r="D16" s="32" t="s">
        <v>164</v>
      </c>
      <c r="E16" s="41">
        <v>1118700000088</v>
      </c>
      <c r="F16" s="190">
        <v>8703010511</v>
      </c>
      <c r="G16" s="32" t="s">
        <v>220</v>
      </c>
      <c r="H16" s="32" t="s">
        <v>626</v>
      </c>
      <c r="I16" s="32" t="s">
        <v>301</v>
      </c>
      <c r="J16" s="223">
        <v>250000</v>
      </c>
      <c r="K16" s="38">
        <v>44510</v>
      </c>
      <c r="L16" s="182"/>
    </row>
    <row r="17" spans="1:12" ht="168.75" x14ac:dyDescent="0.2">
      <c r="A17" s="32" t="s">
        <v>790</v>
      </c>
      <c r="B17" s="33">
        <v>44333</v>
      </c>
      <c r="C17" s="32" t="s">
        <v>37</v>
      </c>
      <c r="D17" s="32" t="s">
        <v>208</v>
      </c>
      <c r="E17" s="41">
        <v>1108700000133</v>
      </c>
      <c r="F17" s="190">
        <v>8709013156</v>
      </c>
      <c r="G17" s="32" t="s">
        <v>221</v>
      </c>
      <c r="H17" s="32" t="s">
        <v>626</v>
      </c>
      <c r="I17" s="32" t="s">
        <v>301</v>
      </c>
      <c r="J17" s="37">
        <v>200000</v>
      </c>
      <c r="K17" s="38">
        <v>44510</v>
      </c>
      <c r="L17" s="226"/>
    </row>
    <row r="18" spans="1:12" ht="168.75" x14ac:dyDescent="0.2">
      <c r="A18" s="32" t="s">
        <v>791</v>
      </c>
      <c r="B18" s="33">
        <v>44333</v>
      </c>
      <c r="C18" s="32" t="s">
        <v>24</v>
      </c>
      <c r="D18" s="32" t="s">
        <v>158</v>
      </c>
      <c r="E18" s="41">
        <v>1028700000240</v>
      </c>
      <c r="F18" s="190">
        <v>8709007836</v>
      </c>
      <c r="G18" s="32" t="s">
        <v>221</v>
      </c>
      <c r="H18" s="32" t="s">
        <v>626</v>
      </c>
      <c r="I18" s="32" t="s">
        <v>301</v>
      </c>
      <c r="J18" s="223">
        <v>250000</v>
      </c>
      <c r="K18" s="38">
        <v>44510</v>
      </c>
      <c r="L18" s="226"/>
    </row>
    <row r="19" spans="1:12" ht="168.75" x14ac:dyDescent="0.2">
      <c r="A19" s="32" t="s">
        <v>792</v>
      </c>
      <c r="B19" s="33">
        <v>44333</v>
      </c>
      <c r="C19" s="32" t="s">
        <v>24</v>
      </c>
      <c r="D19" s="32" t="s">
        <v>158</v>
      </c>
      <c r="E19" s="41">
        <v>1028700000240</v>
      </c>
      <c r="F19" s="190">
        <v>8709007836</v>
      </c>
      <c r="G19" s="32" t="s">
        <v>221</v>
      </c>
      <c r="H19" s="32" t="s">
        <v>626</v>
      </c>
      <c r="I19" s="32" t="s">
        <v>301</v>
      </c>
      <c r="J19" s="37">
        <v>300000</v>
      </c>
      <c r="K19" s="38">
        <v>44510</v>
      </c>
      <c r="L19" s="226"/>
    </row>
    <row r="20" spans="1:12" ht="168.75" x14ac:dyDescent="0.2">
      <c r="A20" s="32" t="s">
        <v>793</v>
      </c>
      <c r="B20" s="33">
        <v>44333</v>
      </c>
      <c r="C20" s="139" t="s">
        <v>621</v>
      </c>
      <c r="D20" s="139" t="s">
        <v>622</v>
      </c>
      <c r="E20" s="196">
        <v>1188709000590</v>
      </c>
      <c r="F20" s="139">
        <v>8701005481</v>
      </c>
      <c r="G20" s="32" t="s">
        <v>221</v>
      </c>
      <c r="H20" s="32" t="s">
        <v>626</v>
      </c>
      <c r="I20" s="32" t="s">
        <v>301</v>
      </c>
      <c r="J20" s="37">
        <v>150000</v>
      </c>
      <c r="K20" s="38">
        <v>44510</v>
      </c>
      <c r="L20" s="226"/>
    </row>
    <row r="21" spans="1:12" ht="168.75" x14ac:dyDescent="0.2">
      <c r="A21" s="32" t="s">
        <v>794</v>
      </c>
      <c r="B21" s="33">
        <v>44333</v>
      </c>
      <c r="C21" s="139" t="s">
        <v>621</v>
      </c>
      <c r="D21" s="139" t="s">
        <v>622</v>
      </c>
      <c r="E21" s="196">
        <v>1188709000590</v>
      </c>
      <c r="F21" s="139">
        <v>8701005481</v>
      </c>
      <c r="G21" s="32" t="s">
        <v>221</v>
      </c>
      <c r="H21" s="32" t="s">
        <v>626</v>
      </c>
      <c r="I21" s="32" t="s">
        <v>301</v>
      </c>
      <c r="J21" s="228">
        <v>150000</v>
      </c>
      <c r="K21" s="38">
        <v>44510</v>
      </c>
      <c r="L21" s="226"/>
    </row>
    <row r="22" spans="1:12" ht="67.5" x14ac:dyDescent="0.2">
      <c r="A22" s="32" t="s">
        <v>795</v>
      </c>
      <c r="B22" s="33">
        <v>44333</v>
      </c>
      <c r="C22" s="32" t="s">
        <v>19</v>
      </c>
      <c r="D22" s="32" t="s">
        <v>187</v>
      </c>
      <c r="E22" s="41">
        <v>1108700000200</v>
      </c>
      <c r="F22" s="190">
        <v>8709013445</v>
      </c>
      <c r="G22" s="32" t="s">
        <v>220</v>
      </c>
      <c r="H22" s="32" t="s">
        <v>626</v>
      </c>
      <c r="I22" s="32" t="s">
        <v>301</v>
      </c>
      <c r="J22" s="37">
        <v>500000</v>
      </c>
      <c r="K22" s="38">
        <v>44510</v>
      </c>
      <c r="L22" s="226"/>
    </row>
    <row r="23" spans="1:12" ht="168.75" x14ac:dyDescent="0.2">
      <c r="A23" s="32" t="s">
        <v>796</v>
      </c>
      <c r="B23" s="33">
        <v>44333</v>
      </c>
      <c r="C23" s="139" t="s">
        <v>509</v>
      </c>
      <c r="D23" s="32" t="s">
        <v>193</v>
      </c>
      <c r="E23" s="41">
        <v>1118700000100</v>
      </c>
      <c r="F23" s="32">
        <v>8709013607</v>
      </c>
      <c r="G23" s="32" t="s">
        <v>221</v>
      </c>
      <c r="H23" s="32" t="s">
        <v>626</v>
      </c>
      <c r="I23" s="32" t="s">
        <v>301</v>
      </c>
      <c r="J23" s="37">
        <v>400000</v>
      </c>
      <c r="K23" s="38">
        <v>44510</v>
      </c>
      <c r="L23" s="226"/>
    </row>
    <row r="24" spans="1:12" ht="78.75" x14ac:dyDescent="0.2">
      <c r="A24" s="32" t="s">
        <v>797</v>
      </c>
      <c r="B24" s="33">
        <v>44333</v>
      </c>
      <c r="C24" s="32" t="s">
        <v>18</v>
      </c>
      <c r="D24" s="32" t="s">
        <v>163</v>
      </c>
      <c r="E24" s="41">
        <v>1088700000157</v>
      </c>
      <c r="F24" s="190">
        <v>8709012459</v>
      </c>
      <c r="G24" s="32" t="s">
        <v>220</v>
      </c>
      <c r="H24" s="32" t="s">
        <v>626</v>
      </c>
      <c r="I24" s="32" t="s">
        <v>301</v>
      </c>
      <c r="J24" s="223">
        <v>100000</v>
      </c>
      <c r="K24" s="38">
        <v>44510</v>
      </c>
      <c r="L24" s="182"/>
    </row>
    <row r="25" spans="1:12" ht="101.25" x14ac:dyDescent="0.2">
      <c r="A25" s="32" t="s">
        <v>798</v>
      </c>
      <c r="B25" s="33">
        <v>44333</v>
      </c>
      <c r="C25" s="139" t="s">
        <v>615</v>
      </c>
      <c r="D25" s="139" t="s">
        <v>616</v>
      </c>
      <c r="E25" s="196">
        <v>1198709000016</v>
      </c>
      <c r="F25" s="141">
        <v>8701005555</v>
      </c>
      <c r="G25" s="139" t="s">
        <v>220</v>
      </c>
      <c r="H25" s="32" t="s">
        <v>626</v>
      </c>
      <c r="I25" s="32" t="s">
        <v>301</v>
      </c>
      <c r="J25" s="223">
        <v>100000</v>
      </c>
      <c r="K25" s="38">
        <v>44510</v>
      </c>
      <c r="L25" s="40"/>
    </row>
    <row r="26" spans="1:12" ht="135" x14ac:dyDescent="0.2">
      <c r="A26" s="32" t="s">
        <v>799</v>
      </c>
      <c r="B26" s="33">
        <v>44333</v>
      </c>
      <c r="C26" s="139" t="s">
        <v>618</v>
      </c>
      <c r="D26" s="139" t="s">
        <v>616</v>
      </c>
      <c r="E26" s="140">
        <v>1198709000027</v>
      </c>
      <c r="F26" s="141">
        <v>8712010104</v>
      </c>
      <c r="G26" s="191" t="s">
        <v>619</v>
      </c>
      <c r="H26" s="32" t="s">
        <v>626</v>
      </c>
      <c r="I26" s="32" t="s">
        <v>301</v>
      </c>
      <c r="J26" s="223">
        <v>300000</v>
      </c>
      <c r="K26" s="38">
        <v>44510</v>
      </c>
      <c r="L26" s="139"/>
    </row>
    <row r="27" spans="1:12" ht="78.75" x14ac:dyDescent="0.2">
      <c r="A27" s="32" t="s">
        <v>800</v>
      </c>
      <c r="B27" s="33">
        <v>44333</v>
      </c>
      <c r="C27" s="32" t="s">
        <v>12</v>
      </c>
      <c r="D27" s="32" t="s">
        <v>166</v>
      </c>
      <c r="E27" s="41">
        <v>1108700000177</v>
      </c>
      <c r="F27" s="190">
        <v>8709013389</v>
      </c>
      <c r="G27" s="32" t="s">
        <v>219</v>
      </c>
      <c r="H27" s="32" t="s">
        <v>626</v>
      </c>
      <c r="I27" s="32" t="s">
        <v>301</v>
      </c>
      <c r="J27" s="223">
        <v>200000</v>
      </c>
      <c r="K27" s="38">
        <v>44510</v>
      </c>
      <c r="L27" s="139"/>
    </row>
    <row r="28" spans="1:12" ht="168.75" x14ac:dyDescent="0.2">
      <c r="A28" s="32" t="s">
        <v>801</v>
      </c>
      <c r="B28" s="33">
        <v>44333</v>
      </c>
      <c r="C28" s="1" t="s">
        <v>683</v>
      </c>
      <c r="D28" s="32" t="s">
        <v>191</v>
      </c>
      <c r="E28" s="41">
        <v>1108700000210</v>
      </c>
      <c r="F28" s="32">
        <v>8709013438</v>
      </c>
      <c r="G28" s="32" t="s">
        <v>221</v>
      </c>
      <c r="H28" s="32" t="s">
        <v>626</v>
      </c>
      <c r="I28" s="32" t="s">
        <v>301</v>
      </c>
      <c r="J28" s="223">
        <v>231000</v>
      </c>
      <c r="K28" s="38">
        <v>44510</v>
      </c>
      <c r="L28" s="139"/>
    </row>
    <row r="29" spans="1:12" ht="90" x14ac:dyDescent="0.2">
      <c r="A29" s="32" t="s">
        <v>802</v>
      </c>
      <c r="B29" s="33">
        <v>44333</v>
      </c>
      <c r="C29" s="32" t="s">
        <v>20</v>
      </c>
      <c r="D29" s="32" t="s">
        <v>188</v>
      </c>
      <c r="E29" s="41">
        <v>1098700000035</v>
      </c>
      <c r="F29" s="190">
        <v>8709012723</v>
      </c>
      <c r="G29" s="32" t="s">
        <v>220</v>
      </c>
      <c r="H29" s="32" t="s">
        <v>626</v>
      </c>
      <c r="I29" s="32" t="s">
        <v>377</v>
      </c>
      <c r="J29" s="223">
        <v>350000</v>
      </c>
      <c r="K29" s="38">
        <v>44510</v>
      </c>
      <c r="L29" s="182"/>
    </row>
    <row r="30" spans="1:12" ht="315" x14ac:dyDescent="0.2">
      <c r="A30" s="32" t="s">
        <v>803</v>
      </c>
      <c r="B30" s="33">
        <v>44329</v>
      </c>
      <c r="C30" s="32" t="s">
        <v>804</v>
      </c>
      <c r="D30" s="180" t="s">
        <v>805</v>
      </c>
      <c r="E30" s="35">
        <v>1058700300801</v>
      </c>
      <c r="F30" s="36">
        <v>8706004499</v>
      </c>
      <c r="G30" s="32" t="s">
        <v>516</v>
      </c>
      <c r="H30" s="32" t="s">
        <v>766</v>
      </c>
      <c r="I30" s="32" t="s">
        <v>735</v>
      </c>
      <c r="J30" s="223">
        <v>400719</v>
      </c>
      <c r="K30" s="38">
        <v>44510</v>
      </c>
      <c r="L30" s="182"/>
    </row>
    <row r="31" spans="1:12" ht="101.25" x14ac:dyDescent="0.2">
      <c r="A31" s="32" t="s">
        <v>806</v>
      </c>
      <c r="B31" s="33">
        <v>44329</v>
      </c>
      <c r="C31" s="139" t="s">
        <v>807</v>
      </c>
      <c r="D31" s="229" t="s">
        <v>734</v>
      </c>
      <c r="E31" s="140">
        <v>1088709000731</v>
      </c>
      <c r="F31" s="141">
        <v>8701004657</v>
      </c>
      <c r="G31" s="139" t="s">
        <v>562</v>
      </c>
      <c r="H31" s="32" t="s">
        <v>766</v>
      </c>
      <c r="I31" s="32" t="s">
        <v>735</v>
      </c>
      <c r="J31" s="230">
        <v>347100</v>
      </c>
      <c r="K31" s="38">
        <v>44510</v>
      </c>
      <c r="L31" s="182"/>
    </row>
    <row r="32" spans="1:12" ht="202.5" x14ac:dyDescent="0.2">
      <c r="A32" s="32" t="s">
        <v>808</v>
      </c>
      <c r="B32" s="33">
        <v>44329</v>
      </c>
      <c r="C32" s="32" t="s">
        <v>809</v>
      </c>
      <c r="D32" s="32" t="s">
        <v>810</v>
      </c>
      <c r="E32" s="41">
        <v>1078709000930</v>
      </c>
      <c r="F32" s="190">
        <v>8704004180</v>
      </c>
      <c r="G32" s="32" t="s">
        <v>811</v>
      </c>
      <c r="H32" s="32" t="s">
        <v>766</v>
      </c>
      <c r="I32" s="32" t="s">
        <v>735</v>
      </c>
      <c r="J32" s="231">
        <v>252181</v>
      </c>
      <c r="K32" s="38">
        <v>44510</v>
      </c>
      <c r="L32" s="215"/>
    </row>
    <row r="33" spans="1:12" ht="67.5" x14ac:dyDescent="0.2">
      <c r="A33" s="32" t="s">
        <v>812</v>
      </c>
      <c r="B33" s="33">
        <v>44329</v>
      </c>
      <c r="C33" s="32" t="s">
        <v>29</v>
      </c>
      <c r="D33" s="32" t="s">
        <v>177</v>
      </c>
      <c r="E33" s="35">
        <v>1078700000488</v>
      </c>
      <c r="F33" s="36">
        <v>8709011889</v>
      </c>
      <c r="G33" s="32" t="s">
        <v>217</v>
      </c>
      <c r="H33" s="32" t="s">
        <v>766</v>
      </c>
      <c r="I33" s="32" t="s">
        <v>735</v>
      </c>
      <c r="J33" s="223">
        <v>2635000</v>
      </c>
      <c r="K33" s="38">
        <v>44510</v>
      </c>
      <c r="L33" s="182"/>
    </row>
    <row r="34" spans="1:12" ht="101.25" x14ac:dyDescent="0.2">
      <c r="A34" s="32" t="s">
        <v>813</v>
      </c>
      <c r="B34" s="33">
        <v>44329</v>
      </c>
      <c r="C34" s="1" t="s">
        <v>814</v>
      </c>
      <c r="D34" s="229" t="s">
        <v>734</v>
      </c>
      <c r="E34" s="140">
        <v>1088709000731</v>
      </c>
      <c r="F34" s="141">
        <v>8701004657</v>
      </c>
      <c r="G34" s="139" t="s">
        <v>562</v>
      </c>
      <c r="H34" s="32" t="s">
        <v>766</v>
      </c>
      <c r="I34" s="32" t="s">
        <v>735</v>
      </c>
      <c r="J34" s="223">
        <v>352300</v>
      </c>
      <c r="K34" s="38">
        <v>44510</v>
      </c>
      <c r="L34" s="182"/>
    </row>
    <row r="35" spans="1:12" ht="382.5" x14ac:dyDescent="0.2">
      <c r="A35" s="32" t="s">
        <v>815</v>
      </c>
      <c r="B35" s="33">
        <v>44329</v>
      </c>
      <c r="C35" s="139" t="s">
        <v>816</v>
      </c>
      <c r="D35" s="32" t="s">
        <v>817</v>
      </c>
      <c r="E35" s="41">
        <v>1108709000036</v>
      </c>
      <c r="F35" s="32">
        <v>8701004752</v>
      </c>
      <c r="G35" s="32" t="s">
        <v>728</v>
      </c>
      <c r="H35" s="32" t="s">
        <v>766</v>
      </c>
      <c r="I35" s="32" t="s">
        <v>735</v>
      </c>
      <c r="J35" s="223">
        <v>71400</v>
      </c>
      <c r="K35" s="38">
        <v>44510</v>
      </c>
      <c r="L35" s="182"/>
    </row>
    <row r="36" spans="1:12" ht="101.25" x14ac:dyDescent="0.2">
      <c r="A36" s="32" t="s">
        <v>818</v>
      </c>
      <c r="B36" s="33">
        <v>44329</v>
      </c>
      <c r="C36" s="32" t="s">
        <v>819</v>
      </c>
      <c r="D36" s="32" t="s">
        <v>734</v>
      </c>
      <c r="E36" s="197">
        <v>1088709000731</v>
      </c>
      <c r="F36" s="198">
        <v>8701004657</v>
      </c>
      <c r="G36" s="32" t="s">
        <v>562</v>
      </c>
      <c r="H36" s="32" t="s">
        <v>766</v>
      </c>
      <c r="I36" s="32" t="s">
        <v>735</v>
      </c>
      <c r="J36" s="223">
        <v>100000</v>
      </c>
      <c r="K36" s="38">
        <v>44510</v>
      </c>
      <c r="L36" s="182"/>
    </row>
    <row r="37" spans="1:12" ht="213.75" x14ac:dyDescent="0.2">
      <c r="A37" s="32" t="s">
        <v>820</v>
      </c>
      <c r="B37" s="33">
        <v>44329</v>
      </c>
      <c r="C37" s="32" t="s">
        <v>821</v>
      </c>
      <c r="D37" s="180" t="s">
        <v>741</v>
      </c>
      <c r="E37" s="35">
        <v>1028700589598</v>
      </c>
      <c r="F37" s="36">
        <v>8709009015</v>
      </c>
      <c r="G37" s="32" t="s">
        <v>822</v>
      </c>
      <c r="H37" s="32" t="s">
        <v>766</v>
      </c>
      <c r="I37" s="32" t="s">
        <v>735</v>
      </c>
      <c r="J37" s="37">
        <v>30000</v>
      </c>
      <c r="K37" s="38">
        <v>44510</v>
      </c>
      <c r="L37" s="182"/>
    </row>
    <row r="38" spans="1:12" ht="101.25" x14ac:dyDescent="0.2">
      <c r="A38" s="32" t="s">
        <v>823</v>
      </c>
      <c r="B38" s="33">
        <v>44329</v>
      </c>
      <c r="C38" s="4" t="s">
        <v>560</v>
      </c>
      <c r="D38" s="32" t="s">
        <v>734</v>
      </c>
      <c r="E38" s="197">
        <v>1088709000731</v>
      </c>
      <c r="F38" s="198">
        <v>8701004657</v>
      </c>
      <c r="G38" s="32" t="s">
        <v>562</v>
      </c>
      <c r="H38" s="32" t="s">
        <v>766</v>
      </c>
      <c r="I38" s="32" t="s">
        <v>735</v>
      </c>
      <c r="J38" s="37">
        <v>30000</v>
      </c>
      <c r="K38" s="38">
        <v>44510</v>
      </c>
      <c r="L38" s="182"/>
    </row>
    <row r="39" spans="1:12" ht="67.5" x14ac:dyDescent="0.2">
      <c r="A39" s="32" t="s">
        <v>824</v>
      </c>
      <c r="B39" s="33">
        <v>44329</v>
      </c>
      <c r="C39" s="32" t="s">
        <v>29</v>
      </c>
      <c r="D39" s="32" t="s">
        <v>177</v>
      </c>
      <c r="E39" s="35">
        <v>1078700000488</v>
      </c>
      <c r="F39" s="36">
        <v>8709011889</v>
      </c>
      <c r="G39" s="32" t="s">
        <v>217</v>
      </c>
      <c r="H39" s="32" t="s">
        <v>766</v>
      </c>
      <c r="I39" s="32" t="s">
        <v>735</v>
      </c>
      <c r="J39" s="37">
        <v>400000</v>
      </c>
      <c r="K39" s="38">
        <v>44510</v>
      </c>
      <c r="L39" s="182"/>
    </row>
    <row r="40" spans="1:12" ht="213.75" x14ac:dyDescent="0.2">
      <c r="A40" s="32" t="s">
        <v>825</v>
      </c>
      <c r="B40" s="33">
        <v>44329</v>
      </c>
      <c r="C40" s="32" t="s">
        <v>821</v>
      </c>
      <c r="D40" s="180" t="s">
        <v>741</v>
      </c>
      <c r="E40" s="35">
        <v>1028700589598</v>
      </c>
      <c r="F40" s="36">
        <v>8709009015</v>
      </c>
      <c r="G40" s="32" t="s">
        <v>822</v>
      </c>
      <c r="H40" s="32" t="s">
        <v>766</v>
      </c>
      <c r="I40" s="32" t="s">
        <v>735</v>
      </c>
      <c r="J40" s="37">
        <v>279620</v>
      </c>
      <c r="K40" s="38">
        <v>44510</v>
      </c>
      <c r="L40" s="182"/>
    </row>
    <row r="41" spans="1:12" ht="213.75" x14ac:dyDescent="0.2">
      <c r="A41" s="32" t="s">
        <v>826</v>
      </c>
      <c r="B41" s="33">
        <v>44329</v>
      </c>
      <c r="C41" s="32" t="s">
        <v>821</v>
      </c>
      <c r="D41" s="180" t="s">
        <v>741</v>
      </c>
      <c r="E41" s="35">
        <v>1028700589598</v>
      </c>
      <c r="F41" s="36">
        <v>8709009015</v>
      </c>
      <c r="G41" s="32" t="s">
        <v>822</v>
      </c>
      <c r="H41" s="32" t="s">
        <v>766</v>
      </c>
      <c r="I41" s="32" t="s">
        <v>735</v>
      </c>
      <c r="J41" s="37">
        <v>320380</v>
      </c>
      <c r="K41" s="38">
        <v>44510</v>
      </c>
      <c r="L41" s="182"/>
    </row>
    <row r="42" spans="1:12" ht="168.75" x14ac:dyDescent="0.2">
      <c r="A42" s="32" t="s">
        <v>827</v>
      </c>
      <c r="B42" s="109">
        <v>44403</v>
      </c>
      <c r="C42" s="32" t="s">
        <v>828</v>
      </c>
      <c r="D42" s="32" t="s">
        <v>829</v>
      </c>
      <c r="E42" s="41">
        <v>1188709000567</v>
      </c>
      <c r="F42" s="190">
        <v>8701005474</v>
      </c>
      <c r="G42" s="32" t="s">
        <v>619</v>
      </c>
      <c r="H42" s="139" t="s">
        <v>626</v>
      </c>
      <c r="I42" s="139" t="s">
        <v>751</v>
      </c>
      <c r="J42" s="37">
        <v>3200000</v>
      </c>
      <c r="K42" s="38">
        <v>44510</v>
      </c>
      <c r="L42" s="214"/>
    </row>
    <row r="43" spans="1:12" ht="168.75" x14ac:dyDescent="0.2">
      <c r="A43" s="32" t="s">
        <v>830</v>
      </c>
      <c r="B43" s="109">
        <v>44320</v>
      </c>
      <c r="C43" s="32" t="s">
        <v>286</v>
      </c>
      <c r="D43" s="32" t="s">
        <v>290</v>
      </c>
      <c r="E43" s="197">
        <v>1028700000119</v>
      </c>
      <c r="F43" s="198">
        <v>8709007970</v>
      </c>
      <c r="G43" s="32" t="s">
        <v>221</v>
      </c>
      <c r="H43" s="139" t="s">
        <v>711</v>
      </c>
      <c r="I43" s="32" t="s">
        <v>831</v>
      </c>
      <c r="J43" s="37">
        <v>4500000</v>
      </c>
      <c r="K43" s="38">
        <v>44510</v>
      </c>
      <c r="L43" s="214"/>
    </row>
    <row r="44" spans="1:12" ht="213.75" x14ac:dyDescent="0.2">
      <c r="A44" s="32" t="s">
        <v>832</v>
      </c>
      <c r="B44" s="109">
        <v>44350</v>
      </c>
      <c r="C44" s="32" t="s">
        <v>639</v>
      </c>
      <c r="D44" s="215" t="s">
        <v>640</v>
      </c>
      <c r="E44" s="218">
        <v>1038700041522</v>
      </c>
      <c r="F44" s="215">
        <v>8709009720</v>
      </c>
      <c r="G44" s="215" t="s">
        <v>641</v>
      </c>
      <c r="H44" s="139" t="s">
        <v>711</v>
      </c>
      <c r="I44" s="32" t="s">
        <v>831</v>
      </c>
      <c r="J44" s="37">
        <v>2000000</v>
      </c>
      <c r="K44" s="38">
        <v>44510</v>
      </c>
      <c r="L44" s="214"/>
    </row>
    <row r="45" spans="1:12" ht="315" x14ac:dyDescent="0.2">
      <c r="A45" s="32" t="s">
        <v>833</v>
      </c>
      <c r="B45" s="109">
        <v>44334</v>
      </c>
      <c r="C45" s="32" t="s">
        <v>657</v>
      </c>
      <c r="D45" s="215" t="s">
        <v>834</v>
      </c>
      <c r="E45" s="41">
        <v>1028700589026</v>
      </c>
      <c r="F45" s="32">
        <v>8704000523</v>
      </c>
      <c r="G45" s="215" t="s">
        <v>835</v>
      </c>
      <c r="H45" s="139" t="s">
        <v>626</v>
      </c>
      <c r="I45" s="32" t="s">
        <v>836</v>
      </c>
      <c r="J45" s="37">
        <v>89490</v>
      </c>
      <c r="K45" s="38">
        <v>44510</v>
      </c>
      <c r="L45" s="214"/>
    </row>
    <row r="46" spans="1:12" ht="315" x14ac:dyDescent="0.2">
      <c r="A46" s="32" t="s">
        <v>837</v>
      </c>
      <c r="B46" s="109">
        <v>44334</v>
      </c>
      <c r="C46" s="32" t="s">
        <v>523</v>
      </c>
      <c r="D46" s="215" t="s">
        <v>838</v>
      </c>
      <c r="E46" s="218">
        <v>1028700587563</v>
      </c>
      <c r="F46" s="215">
        <v>8709005638</v>
      </c>
      <c r="G46" s="215" t="s">
        <v>835</v>
      </c>
      <c r="H46" s="139" t="s">
        <v>626</v>
      </c>
      <c r="I46" s="32" t="s">
        <v>836</v>
      </c>
      <c r="J46" s="37">
        <v>135000</v>
      </c>
      <c r="K46" s="38">
        <v>44510</v>
      </c>
      <c r="L46" s="214"/>
    </row>
    <row r="47" spans="1:12" ht="315" x14ac:dyDescent="0.2">
      <c r="A47" s="32" t="s">
        <v>839</v>
      </c>
      <c r="B47" s="109">
        <v>44334</v>
      </c>
      <c r="C47" s="32" t="s">
        <v>661</v>
      </c>
      <c r="D47" s="215" t="s">
        <v>840</v>
      </c>
      <c r="E47" s="41">
        <v>1038700000085</v>
      </c>
      <c r="F47" s="32">
        <v>8705001382</v>
      </c>
      <c r="G47" s="215" t="s">
        <v>835</v>
      </c>
      <c r="H47" s="139" t="s">
        <v>626</v>
      </c>
      <c r="I47" s="32" t="s">
        <v>836</v>
      </c>
      <c r="J47" s="37">
        <v>180000</v>
      </c>
      <c r="K47" s="38">
        <v>44510</v>
      </c>
      <c r="L47" s="214"/>
    </row>
    <row r="48" spans="1:12" ht="315" x14ac:dyDescent="0.2">
      <c r="A48" s="32" t="s">
        <v>841</v>
      </c>
      <c r="B48" s="109">
        <v>44334</v>
      </c>
      <c r="C48" s="32" t="s">
        <v>533</v>
      </c>
      <c r="D48" s="215" t="s">
        <v>842</v>
      </c>
      <c r="E48" s="41">
        <v>1098709000059</v>
      </c>
      <c r="F48" s="32">
        <v>8704004430</v>
      </c>
      <c r="G48" s="215" t="s">
        <v>835</v>
      </c>
      <c r="H48" s="139" t="s">
        <v>626</v>
      </c>
      <c r="I48" s="32" t="s">
        <v>836</v>
      </c>
      <c r="J48" s="37">
        <v>70000</v>
      </c>
      <c r="K48" s="38">
        <v>44510</v>
      </c>
      <c r="L48" s="214"/>
    </row>
    <row r="49" spans="1:12" ht="315" x14ac:dyDescent="0.2">
      <c r="A49" s="32" t="s">
        <v>843</v>
      </c>
      <c r="B49" s="109">
        <v>44334</v>
      </c>
      <c r="C49" s="32" t="s">
        <v>519</v>
      </c>
      <c r="D49" s="215" t="s">
        <v>844</v>
      </c>
      <c r="E49" s="41">
        <v>1038700000570</v>
      </c>
      <c r="F49" s="32">
        <v>8705001350</v>
      </c>
      <c r="G49" s="215" t="s">
        <v>835</v>
      </c>
      <c r="H49" s="139" t="s">
        <v>626</v>
      </c>
      <c r="I49" s="32" t="s">
        <v>836</v>
      </c>
      <c r="J49" s="37">
        <v>43665</v>
      </c>
      <c r="K49" s="38">
        <v>44510</v>
      </c>
      <c r="L49" s="214"/>
    </row>
    <row r="50" spans="1:12" ht="315" x14ac:dyDescent="0.2">
      <c r="A50" s="32" t="s">
        <v>845</v>
      </c>
      <c r="B50" s="109">
        <v>44334</v>
      </c>
      <c r="C50" s="32" t="s">
        <v>846</v>
      </c>
      <c r="D50" s="215" t="s">
        <v>847</v>
      </c>
      <c r="E50" s="218">
        <v>1038700000074</v>
      </c>
      <c r="F50" s="215">
        <v>8705000741</v>
      </c>
      <c r="G50" s="215" t="s">
        <v>835</v>
      </c>
      <c r="H50" s="139" t="s">
        <v>626</v>
      </c>
      <c r="I50" s="32" t="s">
        <v>836</v>
      </c>
      <c r="J50" s="37">
        <v>74000</v>
      </c>
      <c r="K50" s="38">
        <v>44510</v>
      </c>
      <c r="L50" s="214"/>
    </row>
    <row r="51" spans="1:12" ht="315" x14ac:dyDescent="0.2">
      <c r="A51" s="32" t="s">
        <v>848</v>
      </c>
      <c r="B51" s="109">
        <v>44334</v>
      </c>
      <c r="C51" s="32" t="s">
        <v>849</v>
      </c>
      <c r="D51" s="215" t="s">
        <v>850</v>
      </c>
      <c r="E51" s="218">
        <v>1028700587772</v>
      </c>
      <c r="F51" s="215">
        <v>8709001270</v>
      </c>
      <c r="G51" s="215" t="s">
        <v>835</v>
      </c>
      <c r="H51" s="139" t="s">
        <v>626</v>
      </c>
      <c r="I51" s="32" t="s">
        <v>836</v>
      </c>
      <c r="J51" s="37">
        <v>95000</v>
      </c>
      <c r="K51" s="38">
        <v>44510</v>
      </c>
      <c r="L51" s="214"/>
    </row>
    <row r="52" spans="1:12" ht="157.5" x14ac:dyDescent="0.2">
      <c r="A52" s="32" t="s">
        <v>851</v>
      </c>
      <c r="B52" s="33">
        <v>44480</v>
      </c>
      <c r="C52" s="32" t="s">
        <v>679</v>
      </c>
      <c r="D52" s="32" t="s">
        <v>680</v>
      </c>
      <c r="E52" s="41">
        <v>1188709000435</v>
      </c>
      <c r="F52" s="32">
        <v>8709907989</v>
      </c>
      <c r="G52" s="32" t="s">
        <v>681</v>
      </c>
      <c r="H52" s="32" t="s">
        <v>403</v>
      </c>
      <c r="I52" s="32" t="s">
        <v>695</v>
      </c>
      <c r="J52" s="223">
        <v>2198455</v>
      </c>
      <c r="K52" s="38">
        <v>44510</v>
      </c>
      <c r="L52" s="214"/>
    </row>
    <row r="53" spans="1:12" ht="168.75" x14ac:dyDescent="0.2">
      <c r="A53" s="32" t="s">
        <v>852</v>
      </c>
      <c r="B53" s="33">
        <v>44546</v>
      </c>
      <c r="C53" s="32" t="s">
        <v>280</v>
      </c>
      <c r="D53" s="32" t="s">
        <v>279</v>
      </c>
      <c r="E53" s="41">
        <v>1028700000218</v>
      </c>
      <c r="F53" s="32">
        <v>8709007730</v>
      </c>
      <c r="G53" s="32" t="s">
        <v>221</v>
      </c>
      <c r="H53" s="32" t="s">
        <v>626</v>
      </c>
      <c r="I53" s="32" t="s">
        <v>853</v>
      </c>
      <c r="J53" s="223">
        <v>2500000</v>
      </c>
      <c r="K53" s="38">
        <v>44545</v>
      </c>
      <c r="L53" s="214"/>
    </row>
    <row r="54" spans="1:12" ht="168.75" x14ac:dyDescent="0.2">
      <c r="A54" s="32" t="s">
        <v>854</v>
      </c>
      <c r="B54" s="33">
        <v>44550</v>
      </c>
      <c r="C54" s="32" t="s">
        <v>280</v>
      </c>
      <c r="D54" s="32" t="s">
        <v>279</v>
      </c>
      <c r="E54" s="41">
        <v>1028700000218</v>
      </c>
      <c r="F54" s="32">
        <v>8709007730</v>
      </c>
      <c r="G54" s="32" t="s">
        <v>221</v>
      </c>
      <c r="H54" s="32" t="s">
        <v>855</v>
      </c>
      <c r="I54" s="32" t="s">
        <v>856</v>
      </c>
      <c r="J54" s="223">
        <v>6000000</v>
      </c>
      <c r="K54" s="38">
        <v>44545</v>
      </c>
      <c r="L54" s="214"/>
    </row>
    <row r="55" spans="1:12" ht="90" x14ac:dyDescent="0.2">
      <c r="A55" s="32" t="s">
        <v>857</v>
      </c>
      <c r="B55" s="33">
        <v>44550</v>
      </c>
      <c r="C55" s="32" t="s">
        <v>32</v>
      </c>
      <c r="D55" s="32" t="s">
        <v>178</v>
      </c>
      <c r="E55" s="41">
        <v>1028700589587</v>
      </c>
      <c r="F55" s="32">
        <v>8709012829</v>
      </c>
      <c r="G55" s="32" t="s">
        <v>217</v>
      </c>
      <c r="H55" s="32" t="s">
        <v>855</v>
      </c>
      <c r="I55" s="32" t="s">
        <v>858</v>
      </c>
      <c r="J55" s="223">
        <v>1727478</v>
      </c>
      <c r="K55" s="38">
        <v>44545</v>
      </c>
      <c r="L55" s="214"/>
    </row>
    <row r="56" spans="1:12" ht="78.75" x14ac:dyDescent="0.2">
      <c r="A56" s="32" t="s">
        <v>859</v>
      </c>
      <c r="B56" s="33">
        <v>44550</v>
      </c>
      <c r="C56" s="32" t="s">
        <v>860</v>
      </c>
      <c r="D56" s="32" t="s">
        <v>861</v>
      </c>
      <c r="E56" s="41">
        <v>1208700000541</v>
      </c>
      <c r="F56" s="32">
        <v>8700000138</v>
      </c>
      <c r="G56" s="32" t="s">
        <v>862</v>
      </c>
      <c r="H56" s="32" t="s">
        <v>863</v>
      </c>
      <c r="I56" s="32" t="s">
        <v>864</v>
      </c>
      <c r="J56" s="223">
        <v>7658300</v>
      </c>
      <c r="K56" s="38">
        <v>44545</v>
      </c>
      <c r="L56" s="214"/>
    </row>
  </sheetData>
  <mergeCells count="7">
    <mergeCell ref="A1:L1"/>
    <mergeCell ref="A2:L2"/>
    <mergeCell ref="A4:A5"/>
    <mergeCell ref="B4:B5"/>
    <mergeCell ref="C4:G4"/>
    <mergeCell ref="H4:K4"/>
    <mergeCell ref="L4:L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opLeftCell="A52" workbookViewId="0">
      <selection activeCell="H65" sqref="H65"/>
    </sheetView>
  </sheetViews>
  <sheetFormatPr defaultRowHeight="12.75" x14ac:dyDescent="0.2"/>
  <cols>
    <col min="2" max="2" width="14.42578125" customWidth="1"/>
    <col min="3" max="3" width="19.140625" customWidth="1"/>
    <col min="4" max="4" width="21.42578125" customWidth="1"/>
    <col min="5" max="6" width="16.42578125" customWidth="1"/>
    <col min="7" max="7" width="22.5703125" customWidth="1"/>
    <col min="8" max="8" width="22" customWidth="1"/>
    <col min="9" max="9" width="15.85546875" customWidth="1"/>
    <col min="10" max="10" width="12.42578125" customWidth="1"/>
    <col min="12" max="12" width="24.5703125" customWidth="1"/>
  </cols>
  <sheetData>
    <row r="1" spans="1:12" ht="15" x14ac:dyDescent="0.2">
      <c r="A1" s="295" t="s">
        <v>41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</row>
    <row r="2" spans="1:12" ht="14.25" x14ac:dyDescent="0.2">
      <c r="A2" s="295" t="s">
        <v>42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</row>
    <row r="3" spans="1:12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x14ac:dyDescent="0.2">
      <c r="A4" s="294" t="s">
        <v>9</v>
      </c>
      <c r="B4" s="294" t="s">
        <v>174</v>
      </c>
      <c r="C4" s="294" t="s">
        <v>0</v>
      </c>
      <c r="D4" s="294"/>
      <c r="E4" s="294"/>
      <c r="F4" s="294"/>
      <c r="G4" s="294"/>
      <c r="H4" s="294" t="s">
        <v>43</v>
      </c>
      <c r="I4" s="294"/>
      <c r="J4" s="294"/>
      <c r="K4" s="294"/>
      <c r="L4" s="294" t="s">
        <v>1</v>
      </c>
    </row>
    <row r="5" spans="1:12" ht="140.25" customHeight="1" x14ac:dyDescent="0.2">
      <c r="A5" s="294"/>
      <c r="B5" s="294"/>
      <c r="C5" s="248" t="s">
        <v>4</v>
      </c>
      <c r="D5" s="248" t="s">
        <v>118</v>
      </c>
      <c r="E5" s="248" t="s">
        <v>10</v>
      </c>
      <c r="F5" s="248" t="s">
        <v>44</v>
      </c>
      <c r="G5" s="248" t="s">
        <v>5</v>
      </c>
      <c r="H5" s="248" t="s">
        <v>45</v>
      </c>
      <c r="I5" s="248" t="s">
        <v>2</v>
      </c>
      <c r="J5" s="248" t="s">
        <v>273</v>
      </c>
      <c r="K5" s="248" t="s">
        <v>3</v>
      </c>
      <c r="L5" s="294"/>
    </row>
    <row r="6" spans="1:12" x14ac:dyDescent="0.2">
      <c r="A6" s="248">
        <v>1</v>
      </c>
      <c r="B6" s="248">
        <v>2</v>
      </c>
      <c r="C6" s="248">
        <v>3</v>
      </c>
      <c r="D6" s="248">
        <v>4</v>
      </c>
      <c r="E6" s="248">
        <v>5</v>
      </c>
      <c r="F6" s="248">
        <v>6</v>
      </c>
      <c r="G6" s="248">
        <v>7</v>
      </c>
      <c r="H6" s="248">
        <v>8</v>
      </c>
      <c r="I6" s="248">
        <v>9</v>
      </c>
      <c r="J6" s="248">
        <v>10</v>
      </c>
      <c r="K6" s="248">
        <v>11</v>
      </c>
      <c r="L6" s="248">
        <v>12</v>
      </c>
    </row>
    <row r="7" spans="1:12" ht="150" customHeight="1" x14ac:dyDescent="0.2">
      <c r="A7" s="32" t="s">
        <v>865</v>
      </c>
      <c r="B7" s="33">
        <v>44594</v>
      </c>
      <c r="C7" s="32" t="s">
        <v>679</v>
      </c>
      <c r="D7" s="32" t="s">
        <v>680</v>
      </c>
      <c r="E7" s="41">
        <v>1188709000435</v>
      </c>
      <c r="F7" s="32">
        <v>8709907989</v>
      </c>
      <c r="G7" s="32" t="s">
        <v>681</v>
      </c>
      <c r="H7" s="32" t="s">
        <v>403</v>
      </c>
      <c r="I7" s="32" t="s">
        <v>695</v>
      </c>
      <c r="J7" s="223">
        <v>6000000</v>
      </c>
      <c r="K7" s="38">
        <v>44910</v>
      </c>
      <c r="L7" s="182"/>
    </row>
    <row r="8" spans="1:12" ht="78.75" x14ac:dyDescent="0.2">
      <c r="A8" s="239" t="s">
        <v>866</v>
      </c>
      <c r="B8" s="240">
        <v>44592</v>
      </c>
      <c r="C8" s="241" t="s">
        <v>278</v>
      </c>
      <c r="D8" s="241" t="s">
        <v>149</v>
      </c>
      <c r="E8" s="242">
        <v>1078700000356</v>
      </c>
      <c r="F8" s="243">
        <v>8709011825</v>
      </c>
      <c r="G8" s="244" t="s">
        <v>217</v>
      </c>
      <c r="H8" s="239" t="s">
        <v>626</v>
      </c>
      <c r="I8" s="239" t="s">
        <v>867</v>
      </c>
      <c r="J8" s="245">
        <v>2000000</v>
      </c>
      <c r="K8" s="246">
        <v>44910</v>
      </c>
      <c r="L8" s="182"/>
    </row>
    <row r="9" spans="1:12" ht="168.75" x14ac:dyDescent="0.2">
      <c r="A9" s="32" t="s">
        <v>868</v>
      </c>
      <c r="B9" s="33">
        <v>44616</v>
      </c>
      <c r="C9" s="32" t="s">
        <v>286</v>
      </c>
      <c r="D9" s="32" t="s">
        <v>290</v>
      </c>
      <c r="E9" s="190">
        <v>1028700000119</v>
      </c>
      <c r="F9" s="190">
        <v>8709007970</v>
      </c>
      <c r="G9" s="32" t="s">
        <v>221</v>
      </c>
      <c r="H9" s="32" t="s">
        <v>711</v>
      </c>
      <c r="I9" s="32" t="s">
        <v>831</v>
      </c>
      <c r="J9" s="37">
        <v>4500000</v>
      </c>
      <c r="K9" s="38">
        <v>44910</v>
      </c>
      <c r="L9" s="182"/>
    </row>
    <row r="10" spans="1:12" ht="135" x14ac:dyDescent="0.2">
      <c r="A10" s="32" t="s">
        <v>869</v>
      </c>
      <c r="B10" s="33">
        <v>44630</v>
      </c>
      <c r="C10" s="32" t="s">
        <v>870</v>
      </c>
      <c r="D10" s="32" t="s">
        <v>636</v>
      </c>
      <c r="E10" s="35">
        <v>1028700589235</v>
      </c>
      <c r="F10" s="36">
        <v>8700000353</v>
      </c>
      <c r="G10" s="32" t="s">
        <v>637</v>
      </c>
      <c r="H10" s="32" t="s">
        <v>766</v>
      </c>
      <c r="I10" s="32" t="s">
        <v>735</v>
      </c>
      <c r="J10" s="37">
        <v>1500000</v>
      </c>
      <c r="K10" s="38">
        <v>44910</v>
      </c>
      <c r="L10" s="182"/>
    </row>
    <row r="11" spans="1:12" ht="78.75" x14ac:dyDescent="0.2">
      <c r="A11" s="32" t="s">
        <v>871</v>
      </c>
      <c r="B11" s="33">
        <v>44642</v>
      </c>
      <c r="C11" s="32" t="s">
        <v>12</v>
      </c>
      <c r="D11" s="32" t="s">
        <v>166</v>
      </c>
      <c r="E11" s="140">
        <v>1108700000177</v>
      </c>
      <c r="F11" s="141">
        <v>8709013389</v>
      </c>
      <c r="G11" s="32" t="s">
        <v>219</v>
      </c>
      <c r="H11" s="32" t="s">
        <v>626</v>
      </c>
      <c r="I11" s="32" t="s">
        <v>301</v>
      </c>
      <c r="J11" s="37">
        <v>250000</v>
      </c>
      <c r="K11" s="38">
        <v>44910</v>
      </c>
      <c r="L11" s="182"/>
    </row>
    <row r="12" spans="1:12" ht="168.75" x14ac:dyDescent="0.2">
      <c r="A12" s="32" t="s">
        <v>872</v>
      </c>
      <c r="B12" s="33">
        <v>44642</v>
      </c>
      <c r="C12" s="32" t="s">
        <v>683</v>
      </c>
      <c r="D12" s="180" t="s">
        <v>191</v>
      </c>
      <c r="E12" s="35">
        <v>1108700000210</v>
      </c>
      <c r="F12" s="36">
        <v>8709013438</v>
      </c>
      <c r="G12" s="32" t="s">
        <v>221</v>
      </c>
      <c r="H12" s="32" t="s">
        <v>626</v>
      </c>
      <c r="I12" s="32" t="s">
        <v>301</v>
      </c>
      <c r="J12" s="37">
        <v>290700</v>
      </c>
      <c r="K12" s="38">
        <v>44910</v>
      </c>
      <c r="L12" s="182"/>
    </row>
    <row r="13" spans="1:12" ht="135" x14ac:dyDescent="0.2">
      <c r="A13" s="32" t="s">
        <v>873</v>
      </c>
      <c r="B13" s="33">
        <v>44642</v>
      </c>
      <c r="C13" s="32" t="s">
        <v>618</v>
      </c>
      <c r="D13" s="180" t="s">
        <v>616</v>
      </c>
      <c r="E13" s="35">
        <v>1198709000027</v>
      </c>
      <c r="F13" s="36">
        <v>8712010104</v>
      </c>
      <c r="G13" s="32" t="s">
        <v>619</v>
      </c>
      <c r="H13" s="32" t="s">
        <v>626</v>
      </c>
      <c r="I13" s="32" t="s">
        <v>301</v>
      </c>
      <c r="J13" s="37">
        <v>625000</v>
      </c>
      <c r="K13" s="38">
        <v>44910</v>
      </c>
      <c r="L13" s="182"/>
    </row>
    <row r="14" spans="1:12" ht="168.75" x14ac:dyDescent="0.2">
      <c r="A14" s="32" t="s">
        <v>874</v>
      </c>
      <c r="B14" s="33">
        <v>44642</v>
      </c>
      <c r="C14" s="32" t="s">
        <v>24</v>
      </c>
      <c r="D14" s="32" t="s">
        <v>158</v>
      </c>
      <c r="E14" s="140">
        <v>1028700000240</v>
      </c>
      <c r="F14" s="141">
        <v>8709007836</v>
      </c>
      <c r="G14" s="32" t="s">
        <v>221</v>
      </c>
      <c r="H14" s="32" t="s">
        <v>626</v>
      </c>
      <c r="I14" s="32" t="s">
        <v>301</v>
      </c>
      <c r="J14" s="37">
        <v>237000</v>
      </c>
      <c r="K14" s="38">
        <v>44910</v>
      </c>
      <c r="L14" s="182"/>
    </row>
    <row r="15" spans="1:12" ht="168.75" x14ac:dyDescent="0.2">
      <c r="A15" s="32" t="s">
        <v>875</v>
      </c>
      <c r="B15" s="33">
        <v>44642</v>
      </c>
      <c r="C15" s="32" t="s">
        <v>24</v>
      </c>
      <c r="D15" s="32" t="s">
        <v>158</v>
      </c>
      <c r="E15" s="41">
        <v>1028700000240</v>
      </c>
      <c r="F15" s="190">
        <v>8709007836</v>
      </c>
      <c r="G15" s="32" t="s">
        <v>221</v>
      </c>
      <c r="H15" s="32" t="s">
        <v>626</v>
      </c>
      <c r="I15" s="32" t="s">
        <v>301</v>
      </c>
      <c r="J15" s="223">
        <v>300000</v>
      </c>
      <c r="K15" s="38">
        <v>44910</v>
      </c>
      <c r="L15" s="182"/>
    </row>
    <row r="16" spans="1:12" ht="67.5" x14ac:dyDescent="0.2">
      <c r="A16" s="32" t="s">
        <v>876</v>
      </c>
      <c r="B16" s="33">
        <v>44642</v>
      </c>
      <c r="C16" s="32" t="s">
        <v>17</v>
      </c>
      <c r="D16" s="32" t="s">
        <v>164</v>
      </c>
      <c r="E16" s="41">
        <v>1118700000088</v>
      </c>
      <c r="F16" s="190">
        <v>8703010511</v>
      </c>
      <c r="G16" s="32" t="s">
        <v>220</v>
      </c>
      <c r="H16" s="32" t="s">
        <v>626</v>
      </c>
      <c r="I16" s="32" t="s">
        <v>301</v>
      </c>
      <c r="J16" s="223">
        <v>481308</v>
      </c>
      <c r="K16" s="38">
        <v>44910</v>
      </c>
      <c r="L16" s="182"/>
    </row>
    <row r="17" spans="1:12" ht="67.5" x14ac:dyDescent="0.2">
      <c r="A17" s="32" t="s">
        <v>877</v>
      </c>
      <c r="B17" s="33">
        <v>44642</v>
      </c>
      <c r="C17" s="32" t="s">
        <v>19</v>
      </c>
      <c r="D17" s="32" t="s">
        <v>187</v>
      </c>
      <c r="E17" s="41">
        <v>1108700000200</v>
      </c>
      <c r="F17" s="190">
        <v>8709013445</v>
      </c>
      <c r="G17" s="32" t="s">
        <v>220</v>
      </c>
      <c r="H17" s="32" t="s">
        <v>626</v>
      </c>
      <c r="I17" s="32" t="s">
        <v>301</v>
      </c>
      <c r="J17" s="37">
        <v>708000</v>
      </c>
      <c r="K17" s="38">
        <v>44910</v>
      </c>
      <c r="L17" s="226"/>
    </row>
    <row r="18" spans="1:12" ht="101.25" x14ac:dyDescent="0.2">
      <c r="A18" s="32" t="s">
        <v>878</v>
      </c>
      <c r="B18" s="33">
        <v>44642</v>
      </c>
      <c r="C18" s="32" t="s">
        <v>615</v>
      </c>
      <c r="D18" s="32" t="s">
        <v>616</v>
      </c>
      <c r="E18" s="41">
        <v>1198709000016</v>
      </c>
      <c r="F18" s="190">
        <v>8701005555</v>
      </c>
      <c r="G18" s="32" t="s">
        <v>220</v>
      </c>
      <c r="H18" s="32" t="s">
        <v>626</v>
      </c>
      <c r="I18" s="32" t="s">
        <v>301</v>
      </c>
      <c r="J18" s="223">
        <v>415000</v>
      </c>
      <c r="K18" s="38">
        <v>44910</v>
      </c>
      <c r="L18" s="226"/>
    </row>
    <row r="19" spans="1:12" ht="78.75" x14ac:dyDescent="0.2">
      <c r="A19" s="32" t="s">
        <v>879</v>
      </c>
      <c r="B19" s="33">
        <v>44642</v>
      </c>
      <c r="C19" s="32" t="s">
        <v>18</v>
      </c>
      <c r="D19" s="32" t="s">
        <v>163</v>
      </c>
      <c r="E19" s="41">
        <v>1088700000157</v>
      </c>
      <c r="F19" s="190">
        <v>8709012459</v>
      </c>
      <c r="G19" s="32" t="s">
        <v>220</v>
      </c>
      <c r="H19" s="32" t="s">
        <v>626</v>
      </c>
      <c r="I19" s="32" t="s">
        <v>301</v>
      </c>
      <c r="J19" s="37">
        <v>286000</v>
      </c>
      <c r="K19" s="38">
        <v>44910</v>
      </c>
      <c r="L19" s="226"/>
    </row>
    <row r="20" spans="1:12" ht="168.75" x14ac:dyDescent="0.2">
      <c r="A20" s="32" t="s">
        <v>880</v>
      </c>
      <c r="B20" s="33">
        <v>44642</v>
      </c>
      <c r="C20" s="139" t="s">
        <v>621</v>
      </c>
      <c r="D20" s="139" t="s">
        <v>622</v>
      </c>
      <c r="E20" s="196">
        <v>1188709000590</v>
      </c>
      <c r="F20" s="139">
        <v>8701005481</v>
      </c>
      <c r="G20" s="32" t="s">
        <v>221</v>
      </c>
      <c r="H20" s="32" t="s">
        <v>626</v>
      </c>
      <c r="I20" s="32" t="s">
        <v>301</v>
      </c>
      <c r="J20" s="37">
        <v>300032</v>
      </c>
      <c r="K20" s="38">
        <v>44910</v>
      </c>
      <c r="L20" s="226"/>
    </row>
    <row r="21" spans="1:12" ht="168.75" x14ac:dyDescent="0.2">
      <c r="A21" s="32" t="s">
        <v>881</v>
      </c>
      <c r="B21" s="33">
        <v>44642</v>
      </c>
      <c r="C21" s="139" t="s">
        <v>621</v>
      </c>
      <c r="D21" s="139" t="s">
        <v>622</v>
      </c>
      <c r="E21" s="196">
        <v>1188709000590</v>
      </c>
      <c r="F21" s="139">
        <v>8701005481</v>
      </c>
      <c r="G21" s="32" t="s">
        <v>221</v>
      </c>
      <c r="H21" s="32" t="s">
        <v>626</v>
      </c>
      <c r="I21" s="32" t="s">
        <v>301</v>
      </c>
      <c r="J21" s="228">
        <v>533785</v>
      </c>
      <c r="K21" s="38">
        <v>44910</v>
      </c>
      <c r="L21" s="226"/>
    </row>
    <row r="22" spans="1:12" ht="168.75" x14ac:dyDescent="0.2">
      <c r="A22" s="32" t="s">
        <v>882</v>
      </c>
      <c r="B22" s="33">
        <v>44642</v>
      </c>
      <c r="C22" s="32" t="s">
        <v>509</v>
      </c>
      <c r="D22" s="32" t="s">
        <v>193</v>
      </c>
      <c r="E22" s="41">
        <v>1118700000100</v>
      </c>
      <c r="F22" s="190">
        <v>8709013607</v>
      </c>
      <c r="G22" s="32" t="s">
        <v>221</v>
      </c>
      <c r="H22" s="32" t="s">
        <v>626</v>
      </c>
      <c r="I22" s="32" t="s">
        <v>301</v>
      </c>
      <c r="J22" s="37">
        <v>424575</v>
      </c>
      <c r="K22" s="38">
        <v>44910</v>
      </c>
      <c r="L22" s="226"/>
    </row>
    <row r="23" spans="1:12" ht="168.75" x14ac:dyDescent="0.2">
      <c r="A23" s="32" t="s">
        <v>883</v>
      </c>
      <c r="B23" s="33">
        <v>44642</v>
      </c>
      <c r="C23" s="139" t="s">
        <v>509</v>
      </c>
      <c r="D23" s="32" t="s">
        <v>193</v>
      </c>
      <c r="E23" s="41">
        <v>1118700000100</v>
      </c>
      <c r="F23" s="32">
        <v>8709013607</v>
      </c>
      <c r="G23" s="32" t="s">
        <v>221</v>
      </c>
      <c r="H23" s="32" t="s">
        <v>626</v>
      </c>
      <c r="I23" s="32" t="s">
        <v>301</v>
      </c>
      <c r="J23" s="37">
        <v>648600</v>
      </c>
      <c r="K23" s="38">
        <v>44910</v>
      </c>
      <c r="L23" s="226"/>
    </row>
    <row r="24" spans="1:12" ht="67.5" x14ac:dyDescent="0.2">
      <c r="A24" s="32" t="s">
        <v>884</v>
      </c>
      <c r="B24" s="33">
        <v>44663</v>
      </c>
      <c r="C24" s="32" t="s">
        <v>29</v>
      </c>
      <c r="D24" s="32" t="s">
        <v>177</v>
      </c>
      <c r="E24" s="41">
        <v>1078700000488</v>
      </c>
      <c r="F24" s="190">
        <v>8709011889</v>
      </c>
      <c r="G24" s="32" t="s">
        <v>217</v>
      </c>
      <c r="H24" s="32" t="s">
        <v>334</v>
      </c>
      <c r="I24" s="32" t="s">
        <v>701</v>
      </c>
      <c r="J24" s="223">
        <v>3000180</v>
      </c>
      <c r="K24" s="38">
        <v>44910</v>
      </c>
      <c r="L24" s="182"/>
    </row>
    <row r="25" spans="1:12" ht="67.5" x14ac:dyDescent="0.2">
      <c r="A25" s="32" t="s">
        <v>885</v>
      </c>
      <c r="B25" s="33">
        <v>44663</v>
      </c>
      <c r="C25" s="139" t="s">
        <v>703</v>
      </c>
      <c r="D25" s="139" t="s">
        <v>704</v>
      </c>
      <c r="E25" s="196">
        <v>1178709000073</v>
      </c>
      <c r="F25" s="141">
        <v>8709907202</v>
      </c>
      <c r="G25" s="139" t="s">
        <v>217</v>
      </c>
      <c r="H25" s="32" t="s">
        <v>334</v>
      </c>
      <c r="I25" s="32" t="s">
        <v>701</v>
      </c>
      <c r="J25" s="223">
        <v>670730</v>
      </c>
      <c r="K25" s="38">
        <v>44910</v>
      </c>
      <c r="L25" s="40"/>
    </row>
    <row r="26" spans="1:12" ht="67.5" x14ac:dyDescent="0.2">
      <c r="A26" s="32" t="s">
        <v>886</v>
      </c>
      <c r="B26" s="33">
        <v>44663</v>
      </c>
      <c r="C26" s="139" t="s">
        <v>7</v>
      </c>
      <c r="D26" s="139" t="s">
        <v>36</v>
      </c>
      <c r="E26" s="140">
        <v>1078700000521</v>
      </c>
      <c r="F26" s="141">
        <v>8709011896</v>
      </c>
      <c r="G26" s="191" t="s">
        <v>217</v>
      </c>
      <c r="H26" s="32" t="s">
        <v>334</v>
      </c>
      <c r="I26" s="32" t="s">
        <v>701</v>
      </c>
      <c r="J26" s="223">
        <v>960000</v>
      </c>
      <c r="K26" s="38">
        <v>44910</v>
      </c>
      <c r="L26" s="139"/>
    </row>
    <row r="27" spans="1:12" ht="67.5" x14ac:dyDescent="0.2">
      <c r="A27" s="32" t="s">
        <v>887</v>
      </c>
      <c r="B27" s="33">
        <v>44663</v>
      </c>
      <c r="C27" s="32" t="s">
        <v>278</v>
      </c>
      <c r="D27" s="32" t="s">
        <v>149</v>
      </c>
      <c r="E27" s="41">
        <v>1078700000356</v>
      </c>
      <c r="F27" s="190">
        <v>8709011825</v>
      </c>
      <c r="G27" s="32" t="s">
        <v>217</v>
      </c>
      <c r="H27" s="32" t="s">
        <v>334</v>
      </c>
      <c r="I27" s="32" t="s">
        <v>701</v>
      </c>
      <c r="J27" s="223">
        <v>2569090</v>
      </c>
      <c r="K27" s="38">
        <v>44910</v>
      </c>
      <c r="L27" s="139"/>
    </row>
    <row r="28" spans="1:12" ht="213.75" x14ac:dyDescent="0.2">
      <c r="A28" s="32" t="s">
        <v>888</v>
      </c>
      <c r="B28" s="33">
        <v>44631</v>
      </c>
      <c r="C28" s="1" t="s">
        <v>639</v>
      </c>
      <c r="D28" s="32" t="s">
        <v>640</v>
      </c>
      <c r="E28" s="41">
        <v>1038700041522</v>
      </c>
      <c r="F28" s="32">
        <v>8709009720</v>
      </c>
      <c r="G28" s="32" t="s">
        <v>641</v>
      </c>
      <c r="H28" s="32" t="s">
        <v>711</v>
      </c>
      <c r="I28" s="32" t="s">
        <v>889</v>
      </c>
      <c r="J28" s="223">
        <v>116600</v>
      </c>
      <c r="K28" s="38">
        <v>44910</v>
      </c>
      <c r="L28" s="139"/>
    </row>
    <row r="29" spans="1:12" ht="213.75" x14ac:dyDescent="0.2">
      <c r="A29" s="32" t="s">
        <v>890</v>
      </c>
      <c r="B29" s="33">
        <v>44631</v>
      </c>
      <c r="C29" s="32" t="s">
        <v>639</v>
      </c>
      <c r="D29" s="32" t="s">
        <v>640</v>
      </c>
      <c r="E29" s="41">
        <v>1038700041522</v>
      </c>
      <c r="F29" s="190">
        <v>8709009720</v>
      </c>
      <c r="G29" s="32" t="s">
        <v>641</v>
      </c>
      <c r="H29" s="32" t="s">
        <v>711</v>
      </c>
      <c r="I29" s="32" t="s">
        <v>889</v>
      </c>
      <c r="J29" s="223">
        <v>398500</v>
      </c>
      <c r="K29" s="38">
        <v>44910</v>
      </c>
      <c r="L29" s="182"/>
    </row>
    <row r="30" spans="1:12" ht="202.5" x14ac:dyDescent="0.2">
      <c r="A30" s="32" t="s">
        <v>891</v>
      </c>
      <c r="B30" s="33">
        <v>44631</v>
      </c>
      <c r="C30" s="32" t="s">
        <v>356</v>
      </c>
      <c r="D30" s="180" t="s">
        <v>152</v>
      </c>
      <c r="E30" s="35">
        <v>1028700000064</v>
      </c>
      <c r="F30" s="36">
        <v>8709007770</v>
      </c>
      <c r="G30" s="32" t="s">
        <v>222</v>
      </c>
      <c r="H30" s="32" t="s">
        <v>711</v>
      </c>
      <c r="I30" s="32" t="s">
        <v>889</v>
      </c>
      <c r="J30" s="223">
        <v>2000000</v>
      </c>
      <c r="K30" s="38">
        <v>44910</v>
      </c>
      <c r="L30" s="182"/>
    </row>
    <row r="31" spans="1:12" ht="168.75" x14ac:dyDescent="0.2">
      <c r="A31" s="32" t="s">
        <v>892</v>
      </c>
      <c r="B31" s="33">
        <v>44685</v>
      </c>
      <c r="C31" s="139" t="s">
        <v>280</v>
      </c>
      <c r="D31" s="229" t="s">
        <v>279</v>
      </c>
      <c r="E31" s="140">
        <v>1028700000218</v>
      </c>
      <c r="F31" s="141">
        <v>8709007730</v>
      </c>
      <c r="G31" s="139" t="s">
        <v>221</v>
      </c>
      <c r="H31" s="32" t="s">
        <v>626</v>
      </c>
      <c r="I31" s="32" t="s">
        <v>893</v>
      </c>
      <c r="J31" s="230">
        <v>71841200</v>
      </c>
      <c r="K31" s="38">
        <v>44910</v>
      </c>
      <c r="L31" s="182"/>
    </row>
    <row r="32" spans="1:12" ht="315" x14ac:dyDescent="0.2">
      <c r="A32" s="32" t="s">
        <v>894</v>
      </c>
      <c r="B32" s="33">
        <v>44680</v>
      </c>
      <c r="C32" s="32" t="s">
        <v>895</v>
      </c>
      <c r="D32" s="32" t="s">
        <v>896</v>
      </c>
      <c r="E32" s="41"/>
      <c r="F32" s="190"/>
      <c r="G32" s="32" t="s">
        <v>835</v>
      </c>
      <c r="H32" s="32" t="s">
        <v>626</v>
      </c>
      <c r="I32" s="32" t="s">
        <v>897</v>
      </c>
      <c r="J32" s="231">
        <v>207000</v>
      </c>
      <c r="K32" s="38">
        <v>44910</v>
      </c>
      <c r="L32" s="215"/>
    </row>
    <row r="33" spans="1:12" ht="315" x14ac:dyDescent="0.2">
      <c r="A33" s="32" t="s">
        <v>898</v>
      </c>
      <c r="B33" s="33">
        <v>44680</v>
      </c>
      <c r="C33" s="32" t="s">
        <v>899</v>
      </c>
      <c r="D33" s="32" t="s">
        <v>834</v>
      </c>
      <c r="E33" s="35"/>
      <c r="F33" s="36"/>
      <c r="G33" s="32" t="s">
        <v>835</v>
      </c>
      <c r="H33" s="32" t="s">
        <v>626</v>
      </c>
      <c r="I33" s="32" t="s">
        <v>897</v>
      </c>
      <c r="J33" s="223">
        <v>185000</v>
      </c>
      <c r="K33" s="38">
        <v>44910</v>
      </c>
      <c r="L33" s="182"/>
    </row>
    <row r="34" spans="1:12" ht="315" x14ac:dyDescent="0.2">
      <c r="A34" s="32" t="s">
        <v>900</v>
      </c>
      <c r="B34" s="33">
        <v>44680</v>
      </c>
      <c r="C34" s="1" t="s">
        <v>901</v>
      </c>
      <c r="D34" s="229" t="s">
        <v>902</v>
      </c>
      <c r="E34" s="140"/>
      <c r="F34" s="141"/>
      <c r="G34" s="139" t="s">
        <v>835</v>
      </c>
      <c r="H34" s="32" t="s">
        <v>626</v>
      </c>
      <c r="I34" s="32" t="s">
        <v>897</v>
      </c>
      <c r="J34" s="223">
        <v>125543</v>
      </c>
      <c r="K34" s="38">
        <v>44910</v>
      </c>
      <c r="L34" s="182"/>
    </row>
    <row r="35" spans="1:12" ht="315" x14ac:dyDescent="0.2">
      <c r="A35" s="32" t="s">
        <v>903</v>
      </c>
      <c r="B35" s="33">
        <v>44680</v>
      </c>
      <c r="C35" s="139" t="s">
        <v>904</v>
      </c>
      <c r="D35" s="32" t="s">
        <v>553</v>
      </c>
      <c r="E35" s="41"/>
      <c r="F35" s="32"/>
      <c r="G35" s="32" t="s">
        <v>835</v>
      </c>
      <c r="H35" s="32" t="s">
        <v>626</v>
      </c>
      <c r="I35" s="32" t="s">
        <v>897</v>
      </c>
      <c r="J35" s="223">
        <v>139000</v>
      </c>
      <c r="K35" s="38">
        <v>44910</v>
      </c>
      <c r="L35" s="182"/>
    </row>
    <row r="36" spans="1:12" ht="315" x14ac:dyDescent="0.2">
      <c r="A36" s="32" t="s">
        <v>905</v>
      </c>
      <c r="B36" s="33">
        <v>44680</v>
      </c>
      <c r="C36" s="32" t="s">
        <v>906</v>
      </c>
      <c r="D36" s="32" t="s">
        <v>907</v>
      </c>
      <c r="E36" s="197"/>
      <c r="F36" s="198"/>
      <c r="G36" s="32" t="s">
        <v>835</v>
      </c>
      <c r="H36" s="32" t="s">
        <v>626</v>
      </c>
      <c r="I36" s="32" t="s">
        <v>897</v>
      </c>
      <c r="J36" s="223">
        <v>96600</v>
      </c>
      <c r="K36" s="38">
        <v>44910</v>
      </c>
      <c r="L36" s="182"/>
    </row>
    <row r="37" spans="1:12" ht="315" x14ac:dyDescent="0.2">
      <c r="A37" s="32" t="s">
        <v>908</v>
      </c>
      <c r="B37" s="33">
        <v>44680</v>
      </c>
      <c r="C37" s="32" t="s">
        <v>909</v>
      </c>
      <c r="D37" s="180" t="s">
        <v>838</v>
      </c>
      <c r="E37" s="35"/>
      <c r="F37" s="36"/>
      <c r="G37" s="32" t="s">
        <v>835</v>
      </c>
      <c r="H37" s="32" t="s">
        <v>626</v>
      </c>
      <c r="I37" s="32" t="s">
        <v>897</v>
      </c>
      <c r="J37" s="37">
        <v>100800</v>
      </c>
      <c r="K37" s="38">
        <v>44910</v>
      </c>
      <c r="L37" s="182"/>
    </row>
    <row r="38" spans="1:12" ht="168.75" x14ac:dyDescent="0.2">
      <c r="A38" s="32" t="s">
        <v>911</v>
      </c>
      <c r="B38" s="109">
        <v>44740</v>
      </c>
      <c r="C38" s="32" t="s">
        <v>828</v>
      </c>
      <c r="D38" s="32" t="s">
        <v>829</v>
      </c>
      <c r="E38" s="41">
        <v>1188709000567</v>
      </c>
      <c r="F38" s="190">
        <v>8701005474</v>
      </c>
      <c r="G38" s="32" t="s">
        <v>619</v>
      </c>
      <c r="H38" s="139" t="s">
        <v>626</v>
      </c>
      <c r="I38" s="139" t="s">
        <v>751</v>
      </c>
      <c r="J38" s="37">
        <v>3200000</v>
      </c>
      <c r="K38" s="38">
        <v>44875</v>
      </c>
      <c r="L38" s="182"/>
    </row>
    <row r="39" spans="1:12" ht="202.5" x14ac:dyDescent="0.2">
      <c r="A39" s="32" t="s">
        <v>912</v>
      </c>
      <c r="B39" s="249">
        <v>44750</v>
      </c>
      <c r="C39" s="32" t="s">
        <v>809</v>
      </c>
      <c r="D39" s="32" t="s">
        <v>810</v>
      </c>
      <c r="E39" s="41">
        <v>1078709000930</v>
      </c>
      <c r="F39" s="190">
        <v>8704004180</v>
      </c>
      <c r="G39" s="32" t="s">
        <v>811</v>
      </c>
      <c r="H39" s="32" t="s">
        <v>766</v>
      </c>
      <c r="I39" s="32" t="s">
        <v>735</v>
      </c>
      <c r="J39" s="231">
        <v>405000</v>
      </c>
      <c r="K39" s="38">
        <v>44875</v>
      </c>
      <c r="L39" s="182"/>
    </row>
    <row r="40" spans="1:12" ht="213.75" x14ac:dyDescent="0.2">
      <c r="A40" s="32" t="s">
        <v>913</v>
      </c>
      <c r="B40" s="249">
        <v>44750</v>
      </c>
      <c r="C40" s="32" t="s">
        <v>821</v>
      </c>
      <c r="D40" s="180" t="s">
        <v>741</v>
      </c>
      <c r="E40" s="35">
        <v>1028700589598</v>
      </c>
      <c r="F40" s="36">
        <v>8709009015</v>
      </c>
      <c r="G40" s="32" t="s">
        <v>822</v>
      </c>
      <c r="H40" s="32" t="s">
        <v>766</v>
      </c>
      <c r="I40" s="32" t="s">
        <v>735</v>
      </c>
      <c r="J40" s="231">
        <v>125000</v>
      </c>
      <c r="K40" s="38">
        <v>44875</v>
      </c>
      <c r="L40" s="182"/>
    </row>
    <row r="41" spans="1:12" ht="101.25" x14ac:dyDescent="0.2">
      <c r="A41" s="32" t="s">
        <v>914</v>
      </c>
      <c r="B41" s="249">
        <v>44750</v>
      </c>
      <c r="C41" s="4" t="s">
        <v>560</v>
      </c>
      <c r="D41" s="32" t="s">
        <v>734</v>
      </c>
      <c r="E41" s="197">
        <v>1088709000731</v>
      </c>
      <c r="F41" s="198">
        <v>8701004657</v>
      </c>
      <c r="G41" s="32" t="s">
        <v>562</v>
      </c>
      <c r="H41" s="32" t="s">
        <v>766</v>
      </c>
      <c r="I41" s="32" t="s">
        <v>735</v>
      </c>
      <c r="J41" s="231">
        <v>470000</v>
      </c>
      <c r="K41" s="38">
        <v>44875</v>
      </c>
      <c r="L41" s="182"/>
    </row>
    <row r="42" spans="1:12" ht="67.5" x14ac:dyDescent="0.2">
      <c r="A42" s="32" t="s">
        <v>915</v>
      </c>
      <c r="B42" s="249">
        <v>44750</v>
      </c>
      <c r="C42" s="32" t="s">
        <v>29</v>
      </c>
      <c r="D42" s="32" t="s">
        <v>177</v>
      </c>
      <c r="E42" s="35">
        <v>1078700000488</v>
      </c>
      <c r="F42" s="36">
        <v>8709011889</v>
      </c>
      <c r="G42" s="32" t="s">
        <v>217</v>
      </c>
      <c r="H42" s="32" t="s">
        <v>766</v>
      </c>
      <c r="I42" s="32" t="s">
        <v>735</v>
      </c>
      <c r="J42" s="231">
        <v>4000000</v>
      </c>
      <c r="K42" s="38">
        <v>44875</v>
      </c>
      <c r="L42" s="214"/>
    </row>
    <row r="43" spans="1:12" ht="191.25" x14ac:dyDescent="0.2">
      <c r="A43" s="32" t="s">
        <v>916</v>
      </c>
      <c r="B43" s="249">
        <v>44750</v>
      </c>
      <c r="C43" s="215" t="s">
        <v>917</v>
      </c>
      <c r="D43" s="215" t="s">
        <v>918</v>
      </c>
      <c r="E43" s="218">
        <v>1197700016579</v>
      </c>
      <c r="F43" s="215">
        <v>9710079682</v>
      </c>
      <c r="G43" s="215" t="s">
        <v>345</v>
      </c>
      <c r="H43" s="32" t="s">
        <v>766</v>
      </c>
      <c r="I43" s="32" t="s">
        <v>735</v>
      </c>
      <c r="J43" s="231">
        <v>1000000</v>
      </c>
      <c r="K43" s="38">
        <v>44875</v>
      </c>
      <c r="L43" s="214"/>
    </row>
    <row r="44" spans="1:12" ht="101.25" x14ac:dyDescent="0.2">
      <c r="A44" s="32" t="s">
        <v>919</v>
      </c>
      <c r="B44" s="249">
        <v>44750</v>
      </c>
      <c r="C44" s="4" t="s">
        <v>560</v>
      </c>
      <c r="D44" s="32" t="s">
        <v>734</v>
      </c>
      <c r="E44" s="197">
        <v>1088709000731</v>
      </c>
      <c r="F44" s="198">
        <v>8701004657</v>
      </c>
      <c r="G44" s="32" t="s">
        <v>562</v>
      </c>
      <c r="H44" s="32" t="s">
        <v>766</v>
      </c>
      <c r="I44" s="32" t="s">
        <v>735</v>
      </c>
      <c r="J44" s="231">
        <v>251500</v>
      </c>
      <c r="K44" s="38">
        <v>44875</v>
      </c>
      <c r="L44" s="214"/>
    </row>
    <row r="45" spans="1:12" ht="67.5" x14ac:dyDescent="0.2">
      <c r="A45" s="32" t="s">
        <v>920</v>
      </c>
      <c r="B45" s="249">
        <v>44750</v>
      </c>
      <c r="C45" s="215" t="s">
        <v>921</v>
      </c>
      <c r="D45" s="215" t="s">
        <v>922</v>
      </c>
      <c r="E45" s="218">
        <v>1028700587211</v>
      </c>
      <c r="F45" s="215">
        <v>8709007931</v>
      </c>
      <c r="G45" s="215" t="s">
        <v>923</v>
      </c>
      <c r="H45" s="32" t="s">
        <v>766</v>
      </c>
      <c r="I45" s="32" t="s">
        <v>735</v>
      </c>
      <c r="J45" s="231">
        <v>30000</v>
      </c>
      <c r="K45" s="38">
        <v>44875</v>
      </c>
      <c r="L45" s="214"/>
    </row>
    <row r="46" spans="1:12" ht="101.25" x14ac:dyDescent="0.2">
      <c r="A46" s="32" t="s">
        <v>924</v>
      </c>
      <c r="B46" s="249">
        <v>44750</v>
      </c>
      <c r="C46" s="4" t="s">
        <v>560</v>
      </c>
      <c r="D46" s="32" t="s">
        <v>734</v>
      </c>
      <c r="E46" s="197">
        <v>1088709000731</v>
      </c>
      <c r="F46" s="198">
        <v>8701004657</v>
      </c>
      <c r="G46" s="32" t="s">
        <v>562</v>
      </c>
      <c r="H46" s="32" t="s">
        <v>766</v>
      </c>
      <c r="I46" s="32" t="s">
        <v>735</v>
      </c>
      <c r="J46" s="231">
        <v>30000</v>
      </c>
      <c r="K46" s="38">
        <v>44875</v>
      </c>
      <c r="L46" s="214"/>
    </row>
    <row r="47" spans="1:12" ht="213.75" x14ac:dyDescent="0.2">
      <c r="A47" s="32" t="s">
        <v>925</v>
      </c>
      <c r="B47" s="249">
        <v>44750</v>
      </c>
      <c r="C47" s="32" t="s">
        <v>821</v>
      </c>
      <c r="D47" s="180" t="s">
        <v>741</v>
      </c>
      <c r="E47" s="35">
        <v>1028700589598</v>
      </c>
      <c r="F47" s="36">
        <v>8709009015</v>
      </c>
      <c r="G47" s="32" t="s">
        <v>822</v>
      </c>
      <c r="H47" s="32" t="s">
        <v>766</v>
      </c>
      <c r="I47" s="32" t="s">
        <v>735</v>
      </c>
      <c r="J47" s="231">
        <v>378900</v>
      </c>
      <c r="K47" s="38">
        <v>44875</v>
      </c>
      <c r="L47" s="214"/>
    </row>
    <row r="48" spans="1:12" ht="213.75" x14ac:dyDescent="0.2">
      <c r="A48" s="32" t="s">
        <v>926</v>
      </c>
      <c r="B48" s="249">
        <v>44750</v>
      </c>
      <c r="C48" s="32" t="s">
        <v>821</v>
      </c>
      <c r="D48" s="180" t="s">
        <v>741</v>
      </c>
      <c r="E48" s="35">
        <v>1028700589598</v>
      </c>
      <c r="F48" s="36">
        <v>8709009015</v>
      </c>
      <c r="G48" s="32" t="s">
        <v>822</v>
      </c>
      <c r="H48" s="32" t="s">
        <v>766</v>
      </c>
      <c r="I48" s="32" t="s">
        <v>735</v>
      </c>
      <c r="J48" s="231">
        <v>254200</v>
      </c>
      <c r="K48" s="38">
        <v>44875</v>
      </c>
      <c r="L48" s="214"/>
    </row>
    <row r="49" spans="1:12" ht="90" x14ac:dyDescent="0.2">
      <c r="A49" s="32" t="s">
        <v>927</v>
      </c>
      <c r="B49" s="249">
        <v>44750</v>
      </c>
      <c r="C49" s="215" t="s">
        <v>928</v>
      </c>
      <c r="D49" s="215" t="s">
        <v>929</v>
      </c>
      <c r="E49" s="218">
        <v>1028700569358</v>
      </c>
      <c r="F49" s="215">
        <v>8703005825</v>
      </c>
      <c r="G49" s="215" t="s">
        <v>930</v>
      </c>
      <c r="H49" s="32" t="s">
        <v>766</v>
      </c>
      <c r="I49" s="32" t="s">
        <v>735</v>
      </c>
      <c r="J49" s="231">
        <v>366000</v>
      </c>
      <c r="K49" s="38">
        <v>44875</v>
      </c>
      <c r="L49" s="214"/>
    </row>
    <row r="50" spans="1:12" ht="168.75" x14ac:dyDescent="0.2">
      <c r="A50" s="32" t="s">
        <v>931</v>
      </c>
      <c r="B50" s="109">
        <v>44922</v>
      </c>
      <c r="C50" s="32" t="s">
        <v>280</v>
      </c>
      <c r="D50" s="215" t="s">
        <v>279</v>
      </c>
      <c r="E50" s="218">
        <v>1028700000218</v>
      </c>
      <c r="F50" s="215">
        <v>8709007730</v>
      </c>
      <c r="G50" s="215" t="s">
        <v>221</v>
      </c>
      <c r="H50" s="139" t="s">
        <v>932</v>
      </c>
      <c r="I50" s="32" t="s">
        <v>933</v>
      </c>
      <c r="J50" s="37">
        <v>6000000</v>
      </c>
      <c r="K50" s="38">
        <v>44875</v>
      </c>
      <c r="L50" s="214"/>
    </row>
    <row r="51" spans="1:12" ht="67.5" x14ac:dyDescent="0.2">
      <c r="A51" s="32" t="s">
        <v>934</v>
      </c>
      <c r="B51" s="109">
        <v>44922</v>
      </c>
      <c r="C51" s="32" t="s">
        <v>32</v>
      </c>
      <c r="D51" s="215" t="s">
        <v>178</v>
      </c>
      <c r="E51" s="218">
        <v>1098700000156</v>
      </c>
      <c r="F51" s="215">
        <v>8709012829</v>
      </c>
      <c r="G51" s="215" t="s">
        <v>217</v>
      </c>
      <c r="H51" s="139" t="s">
        <v>932</v>
      </c>
      <c r="I51" s="32" t="s">
        <v>933</v>
      </c>
      <c r="J51" s="37">
        <v>1727478</v>
      </c>
      <c r="K51" s="38">
        <v>44875</v>
      </c>
      <c r="L51" s="214"/>
    </row>
    <row r="52" spans="1:12" ht="67.5" x14ac:dyDescent="0.2">
      <c r="A52" s="32" t="s">
        <v>935</v>
      </c>
      <c r="B52" s="33">
        <v>44922</v>
      </c>
      <c r="C52" s="32" t="s">
        <v>33</v>
      </c>
      <c r="D52" s="32" t="s">
        <v>178</v>
      </c>
      <c r="E52" s="41">
        <v>1028700589741</v>
      </c>
      <c r="F52" s="32">
        <v>8709007360</v>
      </c>
      <c r="G52" s="32" t="s">
        <v>217</v>
      </c>
      <c r="H52" s="32" t="s">
        <v>932</v>
      </c>
      <c r="I52" s="32" t="s">
        <v>933</v>
      </c>
      <c r="J52" s="223">
        <v>2321722</v>
      </c>
      <c r="K52" s="38">
        <v>44875</v>
      </c>
      <c r="L52" s="214"/>
    </row>
    <row r="53" spans="1:12" ht="42" customHeight="1" x14ac:dyDescent="0.2">
      <c r="A53" s="32" t="s">
        <v>936</v>
      </c>
      <c r="B53" s="33">
        <v>44900</v>
      </c>
      <c r="C53" s="32" t="s">
        <v>280</v>
      </c>
      <c r="D53" s="32" t="s">
        <v>279</v>
      </c>
      <c r="E53" s="41">
        <v>1028700000218</v>
      </c>
      <c r="F53" s="32">
        <v>8709007730</v>
      </c>
      <c r="G53" s="32" t="s">
        <v>221</v>
      </c>
      <c r="H53" s="32" t="s">
        <v>626</v>
      </c>
      <c r="I53" s="32" t="s">
        <v>853</v>
      </c>
      <c r="J53" s="223">
        <v>2500000</v>
      </c>
      <c r="K53" s="38">
        <v>44875</v>
      </c>
      <c r="L53" s="214"/>
    </row>
    <row r="54" spans="1:12" ht="67.5" x14ac:dyDescent="0.2">
      <c r="A54" s="32" t="s">
        <v>942</v>
      </c>
      <c r="B54" s="33">
        <v>44881</v>
      </c>
      <c r="C54" s="32" t="s">
        <v>937</v>
      </c>
      <c r="D54" s="32" t="s">
        <v>939</v>
      </c>
      <c r="E54" s="41">
        <v>1108700000056</v>
      </c>
      <c r="F54" s="32">
        <v>8709013075</v>
      </c>
      <c r="G54" s="32" t="s">
        <v>938</v>
      </c>
      <c r="H54" s="32" t="s">
        <v>940</v>
      </c>
      <c r="I54" s="32" t="s">
        <v>941</v>
      </c>
      <c r="J54" s="223">
        <v>2613000</v>
      </c>
      <c r="K54" s="38">
        <v>44875</v>
      </c>
      <c r="L54" s="214"/>
    </row>
    <row r="55" spans="1:12" ht="67.5" x14ac:dyDescent="0.2">
      <c r="A55" s="32" t="s">
        <v>943</v>
      </c>
      <c r="B55" s="33">
        <v>44900</v>
      </c>
      <c r="C55" s="32" t="s">
        <v>944</v>
      </c>
      <c r="D55" s="32" t="s">
        <v>861</v>
      </c>
      <c r="E55" s="41">
        <v>1208700000541</v>
      </c>
      <c r="F55" s="32">
        <v>8700000138</v>
      </c>
      <c r="G55" s="32" t="s">
        <v>945</v>
      </c>
      <c r="H55" s="32" t="s">
        <v>863</v>
      </c>
      <c r="I55" s="32" t="s">
        <v>946</v>
      </c>
      <c r="J55" s="223">
        <v>1700000</v>
      </c>
      <c r="K55" s="38">
        <v>44875</v>
      </c>
      <c r="L55" s="214"/>
    </row>
    <row r="56" spans="1:12" ht="67.5" x14ac:dyDescent="0.2">
      <c r="A56" s="32" t="s">
        <v>947</v>
      </c>
      <c r="B56" s="33">
        <v>44900</v>
      </c>
      <c r="C56" s="32" t="s">
        <v>948</v>
      </c>
      <c r="D56" s="32" t="s">
        <v>949</v>
      </c>
      <c r="E56" s="41">
        <v>1108700000166</v>
      </c>
      <c r="F56" s="32">
        <v>8709013364</v>
      </c>
      <c r="G56" s="32" t="s">
        <v>945</v>
      </c>
      <c r="H56" s="32" t="s">
        <v>863</v>
      </c>
      <c r="I56" s="32" t="s">
        <v>946</v>
      </c>
      <c r="J56" s="223">
        <v>9450</v>
      </c>
      <c r="K56" s="38">
        <v>44875</v>
      </c>
      <c r="L56" s="214"/>
    </row>
  </sheetData>
  <mergeCells count="7">
    <mergeCell ref="A1:L1"/>
    <mergeCell ref="A2:L2"/>
    <mergeCell ref="A4:A5"/>
    <mergeCell ref="B4:B5"/>
    <mergeCell ref="C4:G4"/>
    <mergeCell ref="H4:K4"/>
    <mergeCell ref="L4:L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opLeftCell="A26" zoomScaleNormal="100" workbookViewId="0">
      <selection activeCell="D27" sqref="D27"/>
    </sheetView>
  </sheetViews>
  <sheetFormatPr defaultRowHeight="12.75" x14ac:dyDescent="0.2"/>
  <cols>
    <col min="2" max="2" width="14.42578125" customWidth="1"/>
    <col min="3" max="3" width="19.140625" customWidth="1"/>
    <col min="4" max="4" width="21.42578125" customWidth="1"/>
    <col min="5" max="6" width="16.42578125" customWidth="1"/>
    <col min="7" max="7" width="22.5703125" customWidth="1"/>
    <col min="8" max="8" width="22" customWidth="1"/>
    <col min="9" max="9" width="15.85546875" customWidth="1"/>
    <col min="10" max="10" width="12.42578125" customWidth="1"/>
    <col min="12" max="12" width="24.5703125" customWidth="1"/>
  </cols>
  <sheetData>
    <row r="1" spans="1:12" ht="15" x14ac:dyDescent="0.2">
      <c r="A1" s="295" t="s">
        <v>41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</row>
    <row r="2" spans="1:12" ht="14.25" x14ac:dyDescent="0.2">
      <c r="A2" s="295" t="s">
        <v>42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</row>
    <row r="3" spans="1:12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x14ac:dyDescent="0.2">
      <c r="A4" s="294" t="s">
        <v>9</v>
      </c>
      <c r="B4" s="294" t="s">
        <v>174</v>
      </c>
      <c r="C4" s="294" t="s">
        <v>0</v>
      </c>
      <c r="D4" s="294"/>
      <c r="E4" s="294"/>
      <c r="F4" s="294"/>
      <c r="G4" s="294"/>
      <c r="H4" s="294" t="s">
        <v>43</v>
      </c>
      <c r="I4" s="294"/>
      <c r="J4" s="294"/>
      <c r="K4" s="294"/>
      <c r="L4" s="294" t="s">
        <v>1</v>
      </c>
    </row>
    <row r="5" spans="1:12" ht="140.25" customHeight="1" x14ac:dyDescent="0.2">
      <c r="A5" s="294"/>
      <c r="B5" s="294"/>
      <c r="C5" s="250" t="s">
        <v>4</v>
      </c>
      <c r="D5" s="250" t="s">
        <v>118</v>
      </c>
      <c r="E5" s="250" t="s">
        <v>10</v>
      </c>
      <c r="F5" s="250" t="s">
        <v>44</v>
      </c>
      <c r="G5" s="250" t="s">
        <v>5</v>
      </c>
      <c r="H5" s="250" t="s">
        <v>45</v>
      </c>
      <c r="I5" s="250" t="s">
        <v>2</v>
      </c>
      <c r="J5" s="250" t="s">
        <v>273</v>
      </c>
      <c r="K5" s="250" t="s">
        <v>3</v>
      </c>
      <c r="L5" s="294"/>
    </row>
    <row r="6" spans="1:12" x14ac:dyDescent="0.2">
      <c r="A6" s="250">
        <v>1</v>
      </c>
      <c r="B6" s="250">
        <v>2</v>
      </c>
      <c r="C6" s="250">
        <v>3</v>
      </c>
      <c r="D6" s="250">
        <v>4</v>
      </c>
      <c r="E6" s="250">
        <v>5</v>
      </c>
      <c r="F6" s="250">
        <v>6</v>
      </c>
      <c r="G6" s="250">
        <v>7</v>
      </c>
      <c r="H6" s="250">
        <v>8</v>
      </c>
      <c r="I6" s="250">
        <v>9</v>
      </c>
      <c r="J6" s="250">
        <v>10</v>
      </c>
      <c r="K6" s="250">
        <v>11</v>
      </c>
      <c r="L6" s="250">
        <v>12</v>
      </c>
    </row>
    <row r="7" spans="1:12" ht="150" customHeight="1" x14ac:dyDescent="0.2">
      <c r="A7" s="32" t="s">
        <v>950</v>
      </c>
      <c r="B7" s="33">
        <v>44943</v>
      </c>
      <c r="C7" s="32" t="s">
        <v>679</v>
      </c>
      <c r="D7" s="32" t="s">
        <v>680</v>
      </c>
      <c r="E7" s="41">
        <v>1188709000435</v>
      </c>
      <c r="F7" s="32">
        <v>8709907989</v>
      </c>
      <c r="G7" s="32" t="s">
        <v>681</v>
      </c>
      <c r="H7" s="32" t="s">
        <v>403</v>
      </c>
      <c r="I7" s="32" t="s">
        <v>695</v>
      </c>
      <c r="J7" s="37">
        <v>6000000</v>
      </c>
      <c r="K7" s="38">
        <v>45290</v>
      </c>
      <c r="L7" s="182"/>
    </row>
    <row r="8" spans="1:12" ht="135" x14ac:dyDescent="0.2">
      <c r="A8" s="32" t="s">
        <v>952</v>
      </c>
      <c r="B8" s="33">
        <v>44953</v>
      </c>
      <c r="C8" s="32" t="s">
        <v>828</v>
      </c>
      <c r="D8" s="32" t="s">
        <v>829</v>
      </c>
      <c r="E8" s="41">
        <v>1188709000567</v>
      </c>
      <c r="F8" s="190">
        <v>8701005474</v>
      </c>
      <c r="G8" s="32" t="s">
        <v>619</v>
      </c>
      <c r="H8" s="139" t="s">
        <v>626</v>
      </c>
      <c r="I8" s="139" t="s">
        <v>953</v>
      </c>
      <c r="J8" s="37">
        <v>3200000</v>
      </c>
      <c r="K8" s="38">
        <v>45290</v>
      </c>
      <c r="L8" s="182"/>
    </row>
    <row r="9" spans="1:12" ht="67.5" x14ac:dyDescent="0.2">
      <c r="A9" s="32" t="s">
        <v>954</v>
      </c>
      <c r="B9" s="33">
        <v>44938</v>
      </c>
      <c r="C9" s="32" t="s">
        <v>948</v>
      </c>
      <c r="D9" s="32" t="s">
        <v>949</v>
      </c>
      <c r="E9" s="41">
        <v>1108700000166</v>
      </c>
      <c r="F9" s="32">
        <v>8709013364</v>
      </c>
      <c r="G9" s="32" t="s">
        <v>945</v>
      </c>
      <c r="H9" s="32" t="s">
        <v>863</v>
      </c>
      <c r="I9" s="32" t="s">
        <v>946</v>
      </c>
      <c r="J9" s="37">
        <v>100000</v>
      </c>
      <c r="K9" s="38">
        <v>45290</v>
      </c>
      <c r="L9" s="182"/>
    </row>
    <row r="10" spans="1:12" ht="67.5" x14ac:dyDescent="0.2">
      <c r="A10" s="32" t="s">
        <v>955</v>
      </c>
      <c r="B10" s="33">
        <v>44938</v>
      </c>
      <c r="C10" s="32" t="s">
        <v>944</v>
      </c>
      <c r="D10" s="32" t="s">
        <v>861</v>
      </c>
      <c r="E10" s="41">
        <v>1208700000541</v>
      </c>
      <c r="F10" s="32">
        <v>8700000138</v>
      </c>
      <c r="G10" s="32" t="s">
        <v>945</v>
      </c>
      <c r="H10" s="32" t="s">
        <v>863</v>
      </c>
      <c r="I10" s="32" t="s">
        <v>946</v>
      </c>
      <c r="J10" s="37">
        <v>2498100</v>
      </c>
      <c r="K10" s="38">
        <v>45290</v>
      </c>
      <c r="L10" s="182"/>
    </row>
    <row r="11" spans="1:12" ht="168.75" x14ac:dyDescent="0.2">
      <c r="A11" s="32" t="s">
        <v>956</v>
      </c>
      <c r="B11" s="33">
        <v>44959</v>
      </c>
      <c r="C11" s="32" t="s">
        <v>280</v>
      </c>
      <c r="D11" s="215" t="s">
        <v>279</v>
      </c>
      <c r="E11" s="218">
        <v>1028700000218</v>
      </c>
      <c r="F11" s="215">
        <v>8709007730</v>
      </c>
      <c r="G11" s="215" t="s">
        <v>221</v>
      </c>
      <c r="H11" s="139" t="s">
        <v>932</v>
      </c>
      <c r="I11" s="32" t="s">
        <v>933</v>
      </c>
      <c r="J11" s="37">
        <v>6000000</v>
      </c>
      <c r="K11" s="38">
        <v>45290</v>
      </c>
      <c r="L11" s="182"/>
    </row>
    <row r="12" spans="1:12" ht="90" x14ac:dyDescent="0.2">
      <c r="A12" s="32" t="s">
        <v>957</v>
      </c>
      <c r="B12" s="33">
        <v>44979</v>
      </c>
      <c r="C12" s="32" t="s">
        <v>958</v>
      </c>
      <c r="D12" s="139" t="s">
        <v>959</v>
      </c>
      <c r="E12" s="196">
        <v>1098700000101</v>
      </c>
      <c r="F12" s="139">
        <v>8703010335</v>
      </c>
      <c r="G12" s="139" t="s">
        <v>217</v>
      </c>
      <c r="H12" s="139" t="s">
        <v>626</v>
      </c>
      <c r="I12" s="32" t="s">
        <v>960</v>
      </c>
      <c r="J12" s="37">
        <v>2500000</v>
      </c>
      <c r="K12" s="38">
        <v>45290</v>
      </c>
      <c r="L12" s="182"/>
    </row>
    <row r="13" spans="1:12" ht="168.75" x14ac:dyDescent="0.2">
      <c r="A13" s="32" t="s">
        <v>961</v>
      </c>
      <c r="B13" s="33">
        <v>44994</v>
      </c>
      <c r="C13" s="32" t="s">
        <v>286</v>
      </c>
      <c r="D13" s="32" t="s">
        <v>290</v>
      </c>
      <c r="E13" s="190">
        <v>1028700000119</v>
      </c>
      <c r="F13" s="190">
        <v>8709007970</v>
      </c>
      <c r="G13" s="32" t="s">
        <v>221</v>
      </c>
      <c r="H13" s="32" t="s">
        <v>711</v>
      </c>
      <c r="I13" s="32" t="s">
        <v>962</v>
      </c>
      <c r="J13" s="37">
        <v>2500000</v>
      </c>
      <c r="K13" s="38">
        <v>45290</v>
      </c>
      <c r="L13" s="182"/>
    </row>
    <row r="14" spans="1:12" ht="168.75" x14ac:dyDescent="0.2">
      <c r="A14" s="32" t="s">
        <v>963</v>
      </c>
      <c r="B14" s="33">
        <v>44978</v>
      </c>
      <c r="C14" s="139" t="s">
        <v>280</v>
      </c>
      <c r="D14" s="229" t="s">
        <v>279</v>
      </c>
      <c r="E14" s="140">
        <v>1028700000218</v>
      </c>
      <c r="F14" s="141">
        <v>8709007730</v>
      </c>
      <c r="G14" s="139" t="s">
        <v>221</v>
      </c>
      <c r="H14" s="32" t="s">
        <v>626</v>
      </c>
      <c r="I14" s="32" t="s">
        <v>893</v>
      </c>
      <c r="J14" s="37">
        <v>70057100</v>
      </c>
      <c r="K14" s="38">
        <v>45290</v>
      </c>
      <c r="L14" s="182"/>
    </row>
    <row r="15" spans="1:12" ht="168.75" x14ac:dyDescent="0.2">
      <c r="A15" s="32" t="s">
        <v>964</v>
      </c>
      <c r="B15" s="33">
        <v>44998</v>
      </c>
      <c r="C15" s="32" t="s">
        <v>683</v>
      </c>
      <c r="D15" s="180" t="s">
        <v>191</v>
      </c>
      <c r="E15" s="35">
        <v>1108700000210</v>
      </c>
      <c r="F15" s="36">
        <v>8709013438</v>
      </c>
      <c r="G15" s="32" t="s">
        <v>221</v>
      </c>
      <c r="H15" s="32" t="s">
        <v>626</v>
      </c>
      <c r="I15" s="32" t="s">
        <v>301</v>
      </c>
      <c r="J15" s="223">
        <v>300720</v>
      </c>
      <c r="K15" s="38">
        <v>45290</v>
      </c>
      <c r="L15" s="182"/>
    </row>
    <row r="16" spans="1:12" ht="67.5" x14ac:dyDescent="0.2">
      <c r="A16" s="32" t="s">
        <v>965</v>
      </c>
      <c r="B16" s="33">
        <v>44998</v>
      </c>
      <c r="C16" s="32" t="s">
        <v>17</v>
      </c>
      <c r="D16" s="32" t="s">
        <v>164</v>
      </c>
      <c r="E16" s="41">
        <v>1118700000088</v>
      </c>
      <c r="F16" s="190">
        <v>8703010511</v>
      </c>
      <c r="G16" s="32" t="s">
        <v>220</v>
      </c>
      <c r="H16" s="32" t="s">
        <v>626</v>
      </c>
      <c r="I16" s="32" t="s">
        <v>301</v>
      </c>
      <c r="J16" s="223">
        <v>332598.40000000002</v>
      </c>
      <c r="K16" s="38">
        <v>45290</v>
      </c>
      <c r="L16" s="182"/>
    </row>
    <row r="17" spans="1:12" ht="168.75" x14ac:dyDescent="0.2">
      <c r="A17" s="32" t="s">
        <v>966</v>
      </c>
      <c r="B17" s="33">
        <v>44998</v>
      </c>
      <c r="C17" s="139" t="s">
        <v>621</v>
      </c>
      <c r="D17" s="139" t="s">
        <v>622</v>
      </c>
      <c r="E17" s="196">
        <v>1188709000590</v>
      </c>
      <c r="F17" s="139">
        <v>8701005481</v>
      </c>
      <c r="G17" s="32" t="s">
        <v>221</v>
      </c>
      <c r="H17" s="32" t="s">
        <v>626</v>
      </c>
      <c r="I17" s="32" t="s">
        <v>301</v>
      </c>
      <c r="J17" s="37">
        <v>551356</v>
      </c>
      <c r="K17" s="38">
        <v>45290</v>
      </c>
      <c r="L17" s="226"/>
    </row>
    <row r="18" spans="1:12" ht="168.75" x14ac:dyDescent="0.2">
      <c r="A18" s="32" t="s">
        <v>967</v>
      </c>
      <c r="B18" s="33">
        <v>44998</v>
      </c>
      <c r="C18" s="139" t="s">
        <v>621</v>
      </c>
      <c r="D18" s="139" t="s">
        <v>622</v>
      </c>
      <c r="E18" s="196">
        <v>1188709000590</v>
      </c>
      <c r="F18" s="139">
        <v>8701005481</v>
      </c>
      <c r="G18" s="32" t="s">
        <v>221</v>
      </c>
      <c r="H18" s="32" t="s">
        <v>626</v>
      </c>
      <c r="I18" s="32" t="s">
        <v>301</v>
      </c>
      <c r="J18" s="223">
        <v>550160</v>
      </c>
      <c r="K18" s="38">
        <v>45290</v>
      </c>
      <c r="L18" s="226"/>
    </row>
    <row r="19" spans="1:12" ht="168.75" x14ac:dyDescent="0.2">
      <c r="A19" s="32" t="s">
        <v>968</v>
      </c>
      <c r="B19" s="33">
        <v>44998</v>
      </c>
      <c r="C19" s="32" t="s">
        <v>24</v>
      </c>
      <c r="D19" s="32" t="s">
        <v>158</v>
      </c>
      <c r="E19" s="140">
        <v>1028700000240</v>
      </c>
      <c r="F19" s="141">
        <v>8709007836</v>
      </c>
      <c r="G19" s="32" t="s">
        <v>221</v>
      </c>
      <c r="H19" s="32" t="s">
        <v>626</v>
      </c>
      <c r="I19" s="32" t="s">
        <v>301</v>
      </c>
      <c r="J19" s="37">
        <v>130000</v>
      </c>
      <c r="K19" s="38">
        <v>45290</v>
      </c>
      <c r="L19" s="226"/>
    </row>
    <row r="20" spans="1:12" ht="168.75" x14ac:dyDescent="0.2">
      <c r="A20" s="32" t="s">
        <v>969</v>
      </c>
      <c r="B20" s="33">
        <v>44998</v>
      </c>
      <c r="C20" s="32" t="s">
        <v>24</v>
      </c>
      <c r="D20" s="32" t="s">
        <v>158</v>
      </c>
      <c r="E20" s="41">
        <v>1028700000240</v>
      </c>
      <c r="F20" s="190">
        <v>8709007836</v>
      </c>
      <c r="G20" s="32" t="s">
        <v>221</v>
      </c>
      <c r="H20" s="32" t="s">
        <v>626</v>
      </c>
      <c r="I20" s="32" t="s">
        <v>301</v>
      </c>
      <c r="J20" s="37">
        <v>250000</v>
      </c>
      <c r="K20" s="38">
        <v>45290</v>
      </c>
      <c r="L20" s="226"/>
    </row>
    <row r="21" spans="1:12" ht="67.5" x14ac:dyDescent="0.2">
      <c r="A21" s="32" t="s">
        <v>970</v>
      </c>
      <c r="B21" s="33">
        <v>44998</v>
      </c>
      <c r="C21" s="32" t="s">
        <v>19</v>
      </c>
      <c r="D21" s="32" t="s">
        <v>187</v>
      </c>
      <c r="E21" s="41">
        <v>1108700000200</v>
      </c>
      <c r="F21" s="190">
        <v>8709013445</v>
      </c>
      <c r="G21" s="32" t="s">
        <v>220</v>
      </c>
      <c r="H21" s="32" t="s">
        <v>626</v>
      </c>
      <c r="I21" s="32" t="s">
        <v>301</v>
      </c>
      <c r="J21" s="228">
        <v>964525</v>
      </c>
      <c r="K21" s="38">
        <v>45290</v>
      </c>
      <c r="L21" s="226"/>
    </row>
    <row r="22" spans="1:12" ht="168.75" x14ac:dyDescent="0.2">
      <c r="A22" s="32" t="s">
        <v>971</v>
      </c>
      <c r="B22" s="33">
        <v>44998</v>
      </c>
      <c r="C22" s="32" t="s">
        <v>509</v>
      </c>
      <c r="D22" s="32" t="s">
        <v>193</v>
      </c>
      <c r="E22" s="41">
        <v>1118700000100</v>
      </c>
      <c r="F22" s="190">
        <v>8709013607</v>
      </c>
      <c r="G22" s="32" t="s">
        <v>221</v>
      </c>
      <c r="H22" s="32" t="s">
        <v>626</v>
      </c>
      <c r="I22" s="32" t="s">
        <v>301</v>
      </c>
      <c r="J22" s="37">
        <v>332640</v>
      </c>
      <c r="K22" s="38">
        <v>45290</v>
      </c>
      <c r="L22" s="226"/>
    </row>
    <row r="23" spans="1:12" ht="101.25" x14ac:dyDescent="0.2">
      <c r="A23" s="32" t="s">
        <v>972</v>
      </c>
      <c r="B23" s="33">
        <v>44998</v>
      </c>
      <c r="C23" s="32" t="s">
        <v>615</v>
      </c>
      <c r="D23" s="32" t="s">
        <v>616</v>
      </c>
      <c r="E23" s="41">
        <v>1198709000016</v>
      </c>
      <c r="F23" s="190">
        <v>8701005555</v>
      </c>
      <c r="G23" s="32" t="s">
        <v>220</v>
      </c>
      <c r="H23" s="32" t="s">
        <v>626</v>
      </c>
      <c r="I23" s="32" t="s">
        <v>301</v>
      </c>
      <c r="J23" s="37">
        <v>588000</v>
      </c>
      <c r="K23" s="38">
        <v>45290</v>
      </c>
      <c r="L23" s="226"/>
    </row>
    <row r="24" spans="1:12" ht="67.5" x14ac:dyDescent="0.2">
      <c r="A24" s="32" t="s">
        <v>973</v>
      </c>
      <c r="B24" s="33">
        <v>45007</v>
      </c>
      <c r="C24" s="32" t="s">
        <v>29</v>
      </c>
      <c r="D24" s="32" t="s">
        <v>177</v>
      </c>
      <c r="E24" s="41">
        <v>1078700000488</v>
      </c>
      <c r="F24" s="190">
        <v>8709011889</v>
      </c>
      <c r="G24" s="32" t="s">
        <v>217</v>
      </c>
      <c r="H24" s="32" t="s">
        <v>334</v>
      </c>
      <c r="I24" s="32" t="s">
        <v>701</v>
      </c>
      <c r="J24" s="251">
        <v>2774412</v>
      </c>
      <c r="K24" s="38">
        <v>45290</v>
      </c>
      <c r="L24" s="182"/>
    </row>
    <row r="25" spans="1:12" ht="67.5" x14ac:dyDescent="0.2">
      <c r="A25" s="32" t="s">
        <v>974</v>
      </c>
      <c r="B25" s="33">
        <v>45007</v>
      </c>
      <c r="C25" s="139" t="s">
        <v>703</v>
      </c>
      <c r="D25" s="139" t="s">
        <v>704</v>
      </c>
      <c r="E25" s="196">
        <v>1178709000073</v>
      </c>
      <c r="F25" s="141">
        <v>8709907202</v>
      </c>
      <c r="G25" s="139" t="s">
        <v>217</v>
      </c>
      <c r="H25" s="32" t="s">
        <v>334</v>
      </c>
      <c r="I25" s="32" t="s">
        <v>701</v>
      </c>
      <c r="J25" s="251">
        <v>350000</v>
      </c>
      <c r="K25" s="38">
        <v>45290</v>
      </c>
      <c r="L25" s="40"/>
    </row>
    <row r="26" spans="1:12" ht="67.5" x14ac:dyDescent="0.2">
      <c r="A26" s="32" t="s">
        <v>975</v>
      </c>
      <c r="B26" s="33">
        <v>45007</v>
      </c>
      <c r="C26" s="139" t="s">
        <v>7</v>
      </c>
      <c r="D26" s="139" t="s">
        <v>36</v>
      </c>
      <c r="E26" s="140">
        <v>1078700000521</v>
      </c>
      <c r="F26" s="141">
        <v>8709011896</v>
      </c>
      <c r="G26" s="191" t="s">
        <v>217</v>
      </c>
      <c r="H26" s="32" t="s">
        <v>334</v>
      </c>
      <c r="I26" s="32" t="s">
        <v>701</v>
      </c>
      <c r="J26" s="251">
        <v>700000</v>
      </c>
      <c r="K26" s="38">
        <v>45290</v>
      </c>
      <c r="L26" s="139"/>
    </row>
    <row r="27" spans="1:12" ht="67.5" x14ac:dyDescent="0.2">
      <c r="A27" s="32" t="s">
        <v>976</v>
      </c>
      <c r="B27" s="33">
        <v>45007</v>
      </c>
      <c r="C27" s="32" t="s">
        <v>278</v>
      </c>
      <c r="D27" s="32" t="s">
        <v>149</v>
      </c>
      <c r="E27" s="41">
        <v>1078700000356</v>
      </c>
      <c r="F27" s="190">
        <v>8709011825</v>
      </c>
      <c r="G27" s="32" t="s">
        <v>217</v>
      </c>
      <c r="H27" s="32" t="s">
        <v>334</v>
      </c>
      <c r="I27" s="32" t="s">
        <v>701</v>
      </c>
      <c r="J27" s="251">
        <v>2175587</v>
      </c>
      <c r="K27" s="38">
        <v>45290</v>
      </c>
      <c r="L27" s="139"/>
    </row>
    <row r="28" spans="1:12" ht="213.75" x14ac:dyDescent="0.2">
      <c r="A28" s="32" t="s">
        <v>977</v>
      </c>
      <c r="B28" s="33">
        <v>45000</v>
      </c>
      <c r="C28" s="1" t="s">
        <v>639</v>
      </c>
      <c r="D28" s="32" t="s">
        <v>640</v>
      </c>
      <c r="E28" s="41">
        <v>1038700041522</v>
      </c>
      <c r="F28" s="32">
        <v>8709009720</v>
      </c>
      <c r="G28" s="32" t="s">
        <v>641</v>
      </c>
      <c r="H28" s="32" t="s">
        <v>711</v>
      </c>
      <c r="I28" s="32" t="s">
        <v>889</v>
      </c>
      <c r="J28" s="223">
        <v>252200</v>
      </c>
      <c r="K28" s="38">
        <v>45290</v>
      </c>
      <c r="L28" s="139"/>
    </row>
    <row r="29" spans="1:12" ht="213.75" x14ac:dyDescent="0.2">
      <c r="A29" s="32" t="s">
        <v>978</v>
      </c>
      <c r="B29" s="33">
        <v>45000</v>
      </c>
      <c r="C29" s="32" t="s">
        <v>639</v>
      </c>
      <c r="D29" s="32" t="s">
        <v>640</v>
      </c>
      <c r="E29" s="41">
        <v>1038700041522</v>
      </c>
      <c r="F29" s="190">
        <v>8709009720</v>
      </c>
      <c r="G29" s="32" t="s">
        <v>641</v>
      </c>
      <c r="H29" s="32" t="s">
        <v>711</v>
      </c>
      <c r="I29" s="32" t="s">
        <v>889</v>
      </c>
      <c r="J29" s="223">
        <v>358300</v>
      </c>
      <c r="K29" s="38">
        <v>45290</v>
      </c>
      <c r="L29" s="182"/>
    </row>
    <row r="30" spans="1:12" ht="67.5" x14ac:dyDescent="0.2">
      <c r="A30" s="32" t="s">
        <v>979</v>
      </c>
      <c r="B30" s="33">
        <v>45084</v>
      </c>
      <c r="C30" s="32" t="s">
        <v>921</v>
      </c>
      <c r="D30" s="180" t="s">
        <v>922</v>
      </c>
      <c r="E30" s="35">
        <v>1028700587211</v>
      </c>
      <c r="F30" s="36">
        <v>8709007931</v>
      </c>
      <c r="G30" s="32" t="s">
        <v>923</v>
      </c>
      <c r="H30" s="32" t="s">
        <v>766</v>
      </c>
      <c r="I30" s="32" t="s">
        <v>735</v>
      </c>
      <c r="J30" s="223">
        <v>352000</v>
      </c>
      <c r="K30" s="38">
        <v>45290</v>
      </c>
      <c r="L30" s="182"/>
    </row>
    <row r="31" spans="1:12" ht="67.5" x14ac:dyDescent="0.2">
      <c r="A31" s="32" t="s">
        <v>980</v>
      </c>
      <c r="B31" s="33">
        <v>45084</v>
      </c>
      <c r="C31" s="139" t="s">
        <v>921</v>
      </c>
      <c r="D31" s="229" t="s">
        <v>922</v>
      </c>
      <c r="E31" s="140">
        <v>1028700587211</v>
      </c>
      <c r="F31" s="141">
        <v>8709007931</v>
      </c>
      <c r="G31" s="139" t="s">
        <v>923</v>
      </c>
      <c r="H31" s="32" t="s">
        <v>766</v>
      </c>
      <c r="I31" s="32" t="s">
        <v>735</v>
      </c>
      <c r="J31" s="230">
        <v>409000</v>
      </c>
      <c r="K31" s="38">
        <v>45290</v>
      </c>
      <c r="L31" s="182"/>
    </row>
    <row r="32" spans="1:12" ht="67.5" x14ac:dyDescent="0.2">
      <c r="A32" s="32" t="s">
        <v>981</v>
      </c>
      <c r="B32" s="33">
        <v>45084</v>
      </c>
      <c r="C32" s="32" t="s">
        <v>29</v>
      </c>
      <c r="D32" s="32" t="s">
        <v>177</v>
      </c>
      <c r="E32" s="41">
        <v>1078700000488</v>
      </c>
      <c r="F32" s="190">
        <v>8709011889</v>
      </c>
      <c r="G32" s="32" t="s">
        <v>217</v>
      </c>
      <c r="H32" s="32" t="s">
        <v>766</v>
      </c>
      <c r="I32" s="32" t="s">
        <v>735</v>
      </c>
      <c r="J32" s="230">
        <v>4000000</v>
      </c>
      <c r="K32" s="38">
        <v>45290</v>
      </c>
      <c r="L32" s="215"/>
    </row>
    <row r="33" spans="1:12" ht="202.5" x14ac:dyDescent="0.2">
      <c r="A33" s="32" t="s">
        <v>982</v>
      </c>
      <c r="B33" s="33">
        <v>45084</v>
      </c>
      <c r="C33" s="32" t="s">
        <v>338</v>
      </c>
      <c r="D33" s="32" t="s">
        <v>339</v>
      </c>
      <c r="E33" s="35">
        <v>1047796202013</v>
      </c>
      <c r="F33" s="36">
        <v>7710534698</v>
      </c>
      <c r="G33" s="32" t="s">
        <v>345</v>
      </c>
      <c r="H33" s="32" t="s">
        <v>766</v>
      </c>
      <c r="I33" s="32" t="s">
        <v>735</v>
      </c>
      <c r="J33" s="223">
        <v>821428.6</v>
      </c>
      <c r="K33" s="38">
        <v>45290</v>
      </c>
      <c r="L33" s="182"/>
    </row>
    <row r="34" spans="1:12" ht="67.5" x14ac:dyDescent="0.2">
      <c r="A34" s="32" t="s">
        <v>983</v>
      </c>
      <c r="B34" s="33">
        <v>45084</v>
      </c>
      <c r="C34" s="32" t="s">
        <v>921</v>
      </c>
      <c r="D34" s="229" t="s">
        <v>922</v>
      </c>
      <c r="E34" s="140">
        <v>1028700587211</v>
      </c>
      <c r="F34" s="141">
        <v>8709007931</v>
      </c>
      <c r="G34" s="139" t="s">
        <v>923</v>
      </c>
      <c r="H34" s="32" t="s">
        <v>766</v>
      </c>
      <c r="I34" s="32" t="s">
        <v>735</v>
      </c>
      <c r="J34" s="223">
        <v>423700</v>
      </c>
      <c r="K34" s="38">
        <v>45290</v>
      </c>
      <c r="L34" s="182"/>
    </row>
    <row r="35" spans="1:12" ht="67.5" x14ac:dyDescent="0.2">
      <c r="A35" s="32" t="s">
        <v>984</v>
      </c>
      <c r="B35" s="33">
        <v>45084</v>
      </c>
      <c r="C35" s="139" t="s">
        <v>921</v>
      </c>
      <c r="D35" s="32" t="s">
        <v>922</v>
      </c>
      <c r="E35" s="41">
        <v>1028700587211</v>
      </c>
      <c r="F35" s="32">
        <v>8709007931</v>
      </c>
      <c r="G35" s="32" t="s">
        <v>923</v>
      </c>
      <c r="H35" s="32" t="s">
        <v>766</v>
      </c>
      <c r="I35" s="32" t="s">
        <v>735</v>
      </c>
      <c r="J35" s="223">
        <v>176800</v>
      </c>
      <c r="K35" s="38">
        <v>45290</v>
      </c>
      <c r="L35" s="182"/>
    </row>
    <row r="36" spans="1:12" ht="213.75" x14ac:dyDescent="0.2">
      <c r="A36" s="32" t="s">
        <v>985</v>
      </c>
      <c r="B36" s="33">
        <v>45084</v>
      </c>
      <c r="C36" s="32" t="s">
        <v>821</v>
      </c>
      <c r="D36" s="32" t="s">
        <v>741</v>
      </c>
      <c r="E36" s="197">
        <v>1028700589598</v>
      </c>
      <c r="F36" s="198">
        <v>8709009015</v>
      </c>
      <c r="G36" s="32" t="s">
        <v>822</v>
      </c>
      <c r="H36" s="32" t="s">
        <v>766</v>
      </c>
      <c r="I36" s="32" t="s">
        <v>735</v>
      </c>
      <c r="J36" s="223">
        <v>223200</v>
      </c>
      <c r="K36" s="38">
        <v>45290</v>
      </c>
      <c r="L36" s="182"/>
    </row>
    <row r="37" spans="1:12" ht="67.5" x14ac:dyDescent="0.2">
      <c r="A37" s="32" t="s">
        <v>986</v>
      </c>
      <c r="B37" s="33">
        <v>45084</v>
      </c>
      <c r="C37" s="32" t="s">
        <v>921</v>
      </c>
      <c r="D37" s="180" t="s">
        <v>922</v>
      </c>
      <c r="E37" s="35">
        <v>1028700587211</v>
      </c>
      <c r="F37" s="36">
        <v>8709007931</v>
      </c>
      <c r="G37" s="32" t="s">
        <v>923</v>
      </c>
      <c r="H37" s="32" t="s">
        <v>766</v>
      </c>
      <c r="I37" s="32" t="s">
        <v>735</v>
      </c>
      <c r="J37" s="37">
        <v>400000</v>
      </c>
      <c r="K37" s="38">
        <v>45290</v>
      </c>
      <c r="L37" s="182"/>
    </row>
    <row r="38" spans="1:12" ht="202.5" x14ac:dyDescent="0.2">
      <c r="A38" s="32" t="s">
        <v>987</v>
      </c>
      <c r="B38" s="109">
        <v>45146</v>
      </c>
      <c r="C38" s="32" t="s">
        <v>356</v>
      </c>
      <c r="D38" s="180" t="s">
        <v>152</v>
      </c>
      <c r="E38" s="35">
        <v>1028700000064</v>
      </c>
      <c r="F38" s="36">
        <v>8709007770</v>
      </c>
      <c r="G38" s="32" t="s">
        <v>222</v>
      </c>
      <c r="H38" s="32" t="s">
        <v>988</v>
      </c>
      <c r="I38" s="32" t="s">
        <v>989</v>
      </c>
      <c r="J38" s="223">
        <v>300000</v>
      </c>
      <c r="K38" s="38">
        <v>45290</v>
      </c>
      <c r="L38" s="182"/>
    </row>
    <row r="39" spans="1:12" ht="180" x14ac:dyDescent="0.2">
      <c r="A39" s="32" t="s">
        <v>990</v>
      </c>
      <c r="B39" s="109">
        <v>45259</v>
      </c>
      <c r="C39" s="139" t="s">
        <v>606</v>
      </c>
      <c r="D39" s="215" t="s">
        <v>607</v>
      </c>
      <c r="E39" s="216">
        <v>1188709000050</v>
      </c>
      <c r="F39" s="217">
        <v>8714010014</v>
      </c>
      <c r="G39" s="215" t="s">
        <v>608</v>
      </c>
      <c r="H39" s="32" t="s">
        <v>991</v>
      </c>
      <c r="I39" s="32" t="s">
        <v>992</v>
      </c>
      <c r="J39" s="223">
        <v>3500000</v>
      </c>
      <c r="K39" s="38">
        <v>45290</v>
      </c>
      <c r="L39" s="182"/>
    </row>
    <row r="40" spans="1:12" ht="236.25" x14ac:dyDescent="0.2">
      <c r="A40" s="32" t="s">
        <v>993</v>
      </c>
      <c r="B40" s="109">
        <v>45246</v>
      </c>
      <c r="C40" s="139" t="s">
        <v>443</v>
      </c>
      <c r="D40" s="139" t="s">
        <v>407</v>
      </c>
      <c r="E40" s="140">
        <v>1178709000249</v>
      </c>
      <c r="F40" s="141">
        <v>8707001927</v>
      </c>
      <c r="G40" s="110" t="s">
        <v>410</v>
      </c>
      <c r="H40" s="215" t="s">
        <v>654</v>
      </c>
      <c r="I40" s="32" t="s">
        <v>994</v>
      </c>
      <c r="J40" s="37">
        <v>111200</v>
      </c>
      <c r="K40" s="38">
        <v>45275</v>
      </c>
      <c r="L40" s="182"/>
    </row>
    <row r="41" spans="1:12" ht="78.75" x14ac:dyDescent="0.2">
      <c r="A41" s="32" t="s">
        <v>995</v>
      </c>
      <c r="B41" s="33">
        <v>45214</v>
      </c>
      <c r="C41" s="32" t="s">
        <v>19</v>
      </c>
      <c r="D41" s="32" t="s">
        <v>187</v>
      </c>
      <c r="E41" s="41">
        <v>1108700000200</v>
      </c>
      <c r="F41" s="190">
        <v>8709013445</v>
      </c>
      <c r="G41" s="32" t="s">
        <v>220</v>
      </c>
      <c r="H41" s="32" t="s">
        <v>997</v>
      </c>
      <c r="I41" s="32" t="s">
        <v>996</v>
      </c>
      <c r="J41" s="254">
        <v>650000</v>
      </c>
      <c r="K41" s="38">
        <v>45290</v>
      </c>
      <c r="L41" s="182"/>
    </row>
    <row r="42" spans="1:12" x14ac:dyDescent="0.2">
      <c r="A42" s="32"/>
      <c r="B42" s="249"/>
      <c r="C42" s="32"/>
      <c r="D42" s="32"/>
      <c r="E42" s="35"/>
      <c r="F42" s="36"/>
      <c r="G42" s="32"/>
      <c r="H42" s="32"/>
      <c r="I42" s="32"/>
      <c r="J42" s="231"/>
      <c r="K42" s="38"/>
      <c r="L42" s="214"/>
    </row>
    <row r="43" spans="1:12" x14ac:dyDescent="0.2">
      <c r="A43" s="32"/>
      <c r="B43" s="249"/>
      <c r="C43" s="215"/>
      <c r="D43" s="215"/>
      <c r="E43" s="218"/>
      <c r="F43" s="215"/>
      <c r="G43" s="215"/>
      <c r="H43" s="32"/>
      <c r="I43" s="32"/>
      <c r="J43" s="231"/>
      <c r="K43" s="38"/>
      <c r="L43" s="214"/>
    </row>
    <row r="44" spans="1:12" x14ac:dyDescent="0.2">
      <c r="A44" s="32"/>
      <c r="B44" s="249"/>
      <c r="C44" s="4"/>
      <c r="D44" s="32"/>
      <c r="E44" s="197"/>
      <c r="F44" s="198"/>
      <c r="G44" s="32"/>
      <c r="H44" s="32"/>
      <c r="I44" s="32"/>
      <c r="J44" s="231"/>
      <c r="K44" s="38"/>
      <c r="L44" s="214"/>
    </row>
    <row r="45" spans="1:12" x14ac:dyDescent="0.2">
      <c r="A45" s="32"/>
      <c r="B45" s="249"/>
      <c r="C45" s="215"/>
      <c r="D45" s="215"/>
      <c r="E45" s="218"/>
      <c r="F45" s="215"/>
      <c r="G45" s="215"/>
      <c r="H45" s="32"/>
      <c r="I45" s="32"/>
      <c r="J45" s="231"/>
      <c r="K45" s="38"/>
      <c r="L45" s="214"/>
    </row>
    <row r="46" spans="1:12" x14ac:dyDescent="0.2">
      <c r="A46" s="32"/>
      <c r="B46" s="249"/>
      <c r="C46" s="4"/>
      <c r="D46" s="32"/>
      <c r="E46" s="197"/>
      <c r="F46" s="198"/>
      <c r="G46" s="32"/>
      <c r="H46" s="32"/>
      <c r="I46" s="32"/>
      <c r="J46" s="231"/>
      <c r="K46" s="38"/>
      <c r="L46" s="214"/>
    </row>
    <row r="47" spans="1:12" x14ac:dyDescent="0.2">
      <c r="A47" s="32"/>
      <c r="B47" s="249"/>
      <c r="C47" s="32"/>
      <c r="D47" s="180"/>
      <c r="E47" s="35"/>
      <c r="F47" s="36"/>
      <c r="G47" s="32"/>
      <c r="H47" s="32"/>
      <c r="I47" s="32"/>
      <c r="J47" s="231"/>
      <c r="K47" s="38"/>
      <c r="L47" s="214"/>
    </row>
    <row r="48" spans="1:12" x14ac:dyDescent="0.2">
      <c r="A48" s="32"/>
      <c r="B48" s="249"/>
      <c r="C48" s="32"/>
      <c r="D48" s="180"/>
      <c r="E48" s="35"/>
      <c r="F48" s="36"/>
      <c r="G48" s="32"/>
      <c r="H48" s="32"/>
      <c r="I48" s="32"/>
      <c r="J48" s="231"/>
      <c r="K48" s="38"/>
      <c r="L48" s="214"/>
    </row>
    <row r="49" spans="1:12" x14ac:dyDescent="0.2">
      <c r="A49" s="32"/>
      <c r="B49" s="249"/>
      <c r="C49" s="215"/>
      <c r="D49" s="215"/>
      <c r="E49" s="218"/>
      <c r="F49" s="215"/>
      <c r="G49" s="215"/>
      <c r="H49" s="32"/>
      <c r="I49" s="32"/>
      <c r="J49" s="231"/>
      <c r="K49" s="38"/>
      <c r="L49" s="214"/>
    </row>
    <row r="50" spans="1:12" x14ac:dyDescent="0.2">
      <c r="A50" s="32"/>
      <c r="B50" s="109"/>
      <c r="C50" s="32"/>
      <c r="D50" s="215"/>
      <c r="E50" s="218"/>
      <c r="F50" s="215"/>
      <c r="G50" s="215"/>
      <c r="H50" s="139"/>
      <c r="I50" s="32"/>
      <c r="J50" s="37"/>
      <c r="K50" s="38"/>
      <c r="L50" s="214"/>
    </row>
    <row r="51" spans="1:12" x14ac:dyDescent="0.2">
      <c r="A51" s="32"/>
      <c r="B51" s="109"/>
      <c r="C51" s="32"/>
      <c r="D51" s="215"/>
      <c r="E51" s="218"/>
      <c r="F51" s="215"/>
      <c r="G51" s="215"/>
      <c r="H51" s="139"/>
      <c r="I51" s="32"/>
      <c r="J51" s="37"/>
      <c r="K51" s="38"/>
      <c r="L51" s="214"/>
    </row>
    <row r="52" spans="1:12" x14ac:dyDescent="0.2">
      <c r="A52" s="32"/>
      <c r="B52" s="33"/>
      <c r="C52" s="32"/>
      <c r="D52" s="32"/>
      <c r="E52" s="41"/>
      <c r="F52" s="32"/>
      <c r="G52" s="32"/>
      <c r="H52" s="32"/>
      <c r="I52" s="32"/>
      <c r="J52" s="223"/>
      <c r="K52" s="38"/>
      <c r="L52" s="214"/>
    </row>
    <row r="53" spans="1:12" ht="42" customHeight="1" x14ac:dyDescent="0.2">
      <c r="A53" s="32"/>
      <c r="B53" s="33"/>
      <c r="C53" s="32"/>
      <c r="D53" s="32"/>
      <c r="E53" s="41"/>
      <c r="F53" s="32"/>
      <c r="G53" s="32"/>
      <c r="H53" s="32"/>
      <c r="I53" s="32"/>
      <c r="J53" s="223"/>
      <c r="K53" s="38"/>
      <c r="L53" s="214"/>
    </row>
    <row r="54" spans="1:12" x14ac:dyDescent="0.2">
      <c r="A54" s="32"/>
      <c r="B54" s="33"/>
      <c r="C54" s="32"/>
      <c r="D54" s="32"/>
      <c r="E54" s="41"/>
      <c r="F54" s="32"/>
      <c r="G54" s="32"/>
      <c r="H54" s="32"/>
      <c r="I54" s="32"/>
      <c r="J54" s="223"/>
      <c r="K54" s="38"/>
      <c r="L54" s="214"/>
    </row>
    <row r="55" spans="1:12" x14ac:dyDescent="0.2">
      <c r="A55" s="32"/>
      <c r="B55" s="33"/>
      <c r="C55" s="32"/>
      <c r="D55" s="32"/>
      <c r="E55" s="41"/>
      <c r="F55" s="32"/>
      <c r="G55" s="32"/>
      <c r="H55" s="32"/>
      <c r="I55" s="32"/>
      <c r="J55" s="223"/>
      <c r="K55" s="38"/>
      <c r="L55" s="214"/>
    </row>
    <row r="56" spans="1:12" x14ac:dyDescent="0.2">
      <c r="A56" s="32"/>
      <c r="B56" s="33"/>
      <c r="C56" s="32"/>
      <c r="D56" s="32"/>
      <c r="E56" s="41"/>
      <c r="F56" s="32"/>
      <c r="G56" s="32"/>
      <c r="H56" s="32"/>
      <c r="I56" s="32"/>
      <c r="J56" s="223"/>
      <c r="K56" s="38"/>
      <c r="L56" s="214"/>
    </row>
  </sheetData>
  <mergeCells count="7">
    <mergeCell ref="A1:L1"/>
    <mergeCell ref="A2:L2"/>
    <mergeCell ref="A4:A5"/>
    <mergeCell ref="B4:B5"/>
    <mergeCell ref="C4:G4"/>
    <mergeCell ref="H4:K4"/>
    <mergeCell ref="L4:L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opLeftCell="A21" zoomScale="85" zoomScaleNormal="85" workbookViewId="0">
      <selection activeCell="C24" sqref="C24:I24"/>
    </sheetView>
  </sheetViews>
  <sheetFormatPr defaultRowHeight="12.75" x14ac:dyDescent="0.2"/>
  <cols>
    <col min="2" max="2" width="14.42578125" customWidth="1"/>
    <col min="3" max="3" width="19.140625" customWidth="1"/>
    <col min="4" max="4" width="21.42578125" customWidth="1"/>
    <col min="5" max="6" width="16.42578125" customWidth="1"/>
    <col min="7" max="7" width="22.5703125" customWidth="1"/>
    <col min="8" max="8" width="22" customWidth="1"/>
    <col min="9" max="9" width="15.85546875" customWidth="1"/>
    <col min="10" max="10" width="12.42578125" customWidth="1"/>
    <col min="12" max="12" width="24.5703125" customWidth="1"/>
  </cols>
  <sheetData>
    <row r="1" spans="1:15" ht="15" x14ac:dyDescent="0.2">
      <c r="A1" s="295" t="s">
        <v>41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</row>
    <row r="2" spans="1:15" ht="14.25" x14ac:dyDescent="0.2">
      <c r="A2" s="295" t="s">
        <v>42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</row>
    <row r="3" spans="1:15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5" x14ac:dyDescent="0.2">
      <c r="A4" s="294" t="s">
        <v>9</v>
      </c>
      <c r="B4" s="294" t="s">
        <v>174</v>
      </c>
      <c r="C4" s="294" t="s">
        <v>0</v>
      </c>
      <c r="D4" s="294"/>
      <c r="E4" s="294"/>
      <c r="F4" s="294"/>
      <c r="G4" s="294"/>
      <c r="H4" s="294" t="s">
        <v>43</v>
      </c>
      <c r="I4" s="294"/>
      <c r="J4" s="294"/>
      <c r="K4" s="294"/>
      <c r="L4" s="294" t="s">
        <v>1</v>
      </c>
    </row>
    <row r="5" spans="1:15" ht="140.25" customHeight="1" x14ac:dyDescent="0.2">
      <c r="A5" s="294"/>
      <c r="B5" s="294"/>
      <c r="C5" s="253" t="s">
        <v>4</v>
      </c>
      <c r="D5" s="253" t="s">
        <v>118</v>
      </c>
      <c r="E5" s="253" t="s">
        <v>10</v>
      </c>
      <c r="F5" s="253" t="s">
        <v>44</v>
      </c>
      <c r="G5" s="253" t="s">
        <v>5</v>
      </c>
      <c r="H5" s="253" t="s">
        <v>45</v>
      </c>
      <c r="I5" s="253" t="s">
        <v>2</v>
      </c>
      <c r="J5" s="253" t="s">
        <v>273</v>
      </c>
      <c r="K5" s="253" t="s">
        <v>3</v>
      </c>
      <c r="L5" s="294"/>
    </row>
    <row r="6" spans="1:15" x14ac:dyDescent="0.2">
      <c r="A6" s="253">
        <v>1</v>
      </c>
      <c r="B6" s="253">
        <v>2</v>
      </c>
      <c r="C6" s="253">
        <v>3</v>
      </c>
      <c r="D6" s="253">
        <v>4</v>
      </c>
      <c r="E6" s="253">
        <v>5</v>
      </c>
      <c r="F6" s="253">
        <v>6</v>
      </c>
      <c r="G6" s="253">
        <v>7</v>
      </c>
      <c r="H6" s="253">
        <v>8</v>
      </c>
      <c r="I6" s="253">
        <v>9</v>
      </c>
      <c r="J6" s="253">
        <v>10</v>
      </c>
      <c r="K6" s="253">
        <v>11</v>
      </c>
      <c r="L6" s="253">
        <v>12</v>
      </c>
    </row>
    <row r="7" spans="1:15" ht="70.5" customHeight="1" x14ac:dyDescent="0.2">
      <c r="A7" s="32" t="s">
        <v>998</v>
      </c>
      <c r="B7" s="33">
        <v>45309</v>
      </c>
      <c r="C7" s="32" t="s">
        <v>679</v>
      </c>
      <c r="D7" s="32" t="s">
        <v>680</v>
      </c>
      <c r="E7" s="41">
        <v>1188709000435</v>
      </c>
      <c r="F7" s="32">
        <v>8709907989</v>
      </c>
      <c r="G7" s="32" t="s">
        <v>681</v>
      </c>
      <c r="H7" s="32" t="s">
        <v>403</v>
      </c>
      <c r="I7" s="32" t="s">
        <v>695</v>
      </c>
      <c r="J7" s="37">
        <v>6000000</v>
      </c>
      <c r="K7" s="38">
        <v>45656</v>
      </c>
      <c r="L7" s="182"/>
      <c r="N7" s="290">
        <f>J7</f>
        <v>6000000</v>
      </c>
      <c r="O7" t="s">
        <v>1046</v>
      </c>
    </row>
    <row r="8" spans="1:15" ht="146.25" x14ac:dyDescent="0.2">
      <c r="A8" s="32" t="s">
        <v>1019</v>
      </c>
      <c r="B8" s="33">
        <v>45320</v>
      </c>
      <c r="C8" s="32" t="s">
        <v>828</v>
      </c>
      <c r="D8" s="32" t="s">
        <v>829</v>
      </c>
      <c r="E8" s="41">
        <v>1188709000567</v>
      </c>
      <c r="F8" s="190">
        <v>8701005474</v>
      </c>
      <c r="G8" s="32" t="s">
        <v>619</v>
      </c>
      <c r="H8" s="139" t="s">
        <v>626</v>
      </c>
      <c r="I8" s="139" t="s">
        <v>953</v>
      </c>
      <c r="J8" s="37">
        <v>3200000</v>
      </c>
      <c r="K8" s="38">
        <v>45656</v>
      </c>
      <c r="L8" s="182"/>
      <c r="N8" s="290">
        <f>J22+J23+J24</f>
        <v>6000000</v>
      </c>
      <c r="O8" t="s">
        <v>1047</v>
      </c>
    </row>
    <row r="9" spans="1:15" ht="78.75" x14ac:dyDescent="0.2">
      <c r="A9" s="262" t="s">
        <v>1002</v>
      </c>
      <c r="B9" s="263">
        <v>45343</v>
      </c>
      <c r="C9" s="264" t="s">
        <v>7</v>
      </c>
      <c r="D9" s="264" t="s">
        <v>36</v>
      </c>
      <c r="E9" s="265">
        <v>1078700000521</v>
      </c>
      <c r="F9" s="266">
        <v>8709011896</v>
      </c>
      <c r="G9" s="267" t="s">
        <v>217</v>
      </c>
      <c r="H9" s="264" t="s">
        <v>626</v>
      </c>
      <c r="I9" s="264" t="s">
        <v>1001</v>
      </c>
      <c r="J9" s="268">
        <v>2500000</v>
      </c>
      <c r="K9" s="269">
        <v>45656</v>
      </c>
      <c r="L9" s="182"/>
      <c r="N9" s="290">
        <f>J25+J26+J27</f>
        <v>3858300</v>
      </c>
      <c r="O9" t="s">
        <v>1048</v>
      </c>
    </row>
    <row r="10" spans="1:15" ht="146.25" x14ac:dyDescent="0.2">
      <c r="A10" s="262" t="s">
        <v>1020</v>
      </c>
      <c r="B10" s="263">
        <v>45366</v>
      </c>
      <c r="C10" s="262" t="s">
        <v>618</v>
      </c>
      <c r="D10" s="270" t="s">
        <v>616</v>
      </c>
      <c r="E10" s="271">
        <v>1198709000027</v>
      </c>
      <c r="F10" s="272">
        <v>8712010104</v>
      </c>
      <c r="G10" s="262" t="s">
        <v>619</v>
      </c>
      <c r="H10" s="262" t="s">
        <v>626</v>
      </c>
      <c r="I10" s="262" t="s">
        <v>301</v>
      </c>
      <c r="J10" s="268">
        <v>224797</v>
      </c>
      <c r="K10" s="269">
        <v>45656</v>
      </c>
      <c r="L10" s="182"/>
      <c r="N10" s="290">
        <f>J28</f>
        <v>6000000</v>
      </c>
      <c r="O10" t="s">
        <v>1049</v>
      </c>
    </row>
    <row r="11" spans="1:15" ht="67.5" x14ac:dyDescent="0.2">
      <c r="A11" s="262" t="s">
        <v>1003</v>
      </c>
      <c r="B11" s="263">
        <v>45366</v>
      </c>
      <c r="C11" s="262" t="s">
        <v>19</v>
      </c>
      <c r="D11" s="262" t="s">
        <v>187</v>
      </c>
      <c r="E11" s="273">
        <v>1108700000200</v>
      </c>
      <c r="F11" s="274">
        <v>8709013445</v>
      </c>
      <c r="G11" s="262" t="s">
        <v>220</v>
      </c>
      <c r="H11" s="262" t="s">
        <v>626</v>
      </c>
      <c r="I11" s="262" t="s">
        <v>301</v>
      </c>
      <c r="J11" s="268">
        <v>1080500</v>
      </c>
      <c r="K11" s="269">
        <v>45656</v>
      </c>
      <c r="L11" s="182"/>
      <c r="N11" s="290">
        <f>J29+J30</f>
        <v>2000000</v>
      </c>
      <c r="O11" t="s">
        <v>1050</v>
      </c>
    </row>
    <row r="12" spans="1:15" ht="168.75" x14ac:dyDescent="0.2">
      <c r="A12" s="262" t="s">
        <v>1004</v>
      </c>
      <c r="B12" s="263">
        <v>45366</v>
      </c>
      <c r="C12" s="262" t="s">
        <v>14</v>
      </c>
      <c r="D12" s="262" t="s">
        <v>183</v>
      </c>
      <c r="E12" s="273">
        <v>1118700000077</v>
      </c>
      <c r="F12" s="274">
        <v>8703010470</v>
      </c>
      <c r="G12" s="262" t="s">
        <v>221</v>
      </c>
      <c r="H12" s="262" t="s">
        <v>288</v>
      </c>
      <c r="I12" s="262" t="s">
        <v>301</v>
      </c>
      <c r="J12" s="268">
        <v>957500</v>
      </c>
      <c r="K12" s="269">
        <v>45656</v>
      </c>
      <c r="L12" s="182"/>
      <c r="N12" s="290">
        <f>J31+J32+J33+J34</f>
        <v>7523700</v>
      </c>
      <c r="O12" t="s">
        <v>1051</v>
      </c>
    </row>
    <row r="13" spans="1:15" ht="168.75" x14ac:dyDescent="0.2">
      <c r="A13" s="262" t="s">
        <v>1005</v>
      </c>
      <c r="B13" s="263">
        <v>45366</v>
      </c>
      <c r="C13" s="262" t="s">
        <v>683</v>
      </c>
      <c r="D13" s="270" t="s">
        <v>191</v>
      </c>
      <c r="E13" s="271">
        <v>1108700000210</v>
      </c>
      <c r="F13" s="272">
        <v>8709013438</v>
      </c>
      <c r="G13" s="262" t="s">
        <v>221</v>
      </c>
      <c r="H13" s="262" t="s">
        <v>626</v>
      </c>
      <c r="I13" s="262" t="s">
        <v>301</v>
      </c>
      <c r="J13" s="275">
        <v>317400</v>
      </c>
      <c r="K13" s="269">
        <v>45656</v>
      </c>
      <c r="L13" s="182"/>
      <c r="N13" s="290">
        <f>J36+J37</f>
        <v>2515200</v>
      </c>
      <c r="O13" t="s">
        <v>1052</v>
      </c>
    </row>
    <row r="14" spans="1:15" ht="168.75" x14ac:dyDescent="0.2">
      <c r="A14" s="262" t="s">
        <v>1006</v>
      </c>
      <c r="B14" s="263">
        <v>45366</v>
      </c>
      <c r="C14" s="262" t="s">
        <v>24</v>
      </c>
      <c r="D14" s="262" t="s">
        <v>158</v>
      </c>
      <c r="E14" s="265">
        <v>1028700000240</v>
      </c>
      <c r="F14" s="266">
        <v>8709007836</v>
      </c>
      <c r="G14" s="262" t="s">
        <v>221</v>
      </c>
      <c r="H14" s="262" t="s">
        <v>626</v>
      </c>
      <c r="I14" s="262" t="s">
        <v>301</v>
      </c>
      <c r="J14" s="275">
        <v>165600</v>
      </c>
      <c r="K14" s="269">
        <v>45656</v>
      </c>
      <c r="L14" s="182"/>
    </row>
    <row r="15" spans="1:15" ht="168.75" x14ac:dyDescent="0.2">
      <c r="A15" s="262" t="s">
        <v>1007</v>
      </c>
      <c r="B15" s="263">
        <v>45366</v>
      </c>
      <c r="C15" s="262" t="s">
        <v>24</v>
      </c>
      <c r="D15" s="262" t="s">
        <v>158</v>
      </c>
      <c r="E15" s="273">
        <v>1028700000240</v>
      </c>
      <c r="F15" s="274">
        <v>8709007836</v>
      </c>
      <c r="G15" s="262" t="s">
        <v>221</v>
      </c>
      <c r="H15" s="262" t="s">
        <v>626</v>
      </c>
      <c r="I15" s="262" t="s">
        <v>301</v>
      </c>
      <c r="J15" s="268">
        <v>124320</v>
      </c>
      <c r="K15" s="269">
        <v>45656</v>
      </c>
      <c r="L15" s="226"/>
    </row>
    <row r="16" spans="1:15" ht="168.75" x14ac:dyDescent="0.2">
      <c r="A16" s="262" t="s">
        <v>1008</v>
      </c>
      <c r="B16" s="263">
        <v>45366</v>
      </c>
      <c r="C16" s="264" t="s">
        <v>621</v>
      </c>
      <c r="D16" s="264" t="s">
        <v>622</v>
      </c>
      <c r="E16" s="276">
        <v>1188709000590</v>
      </c>
      <c r="F16" s="264">
        <v>8701005481</v>
      </c>
      <c r="G16" s="262" t="s">
        <v>221</v>
      </c>
      <c r="H16" s="262" t="s">
        <v>626</v>
      </c>
      <c r="I16" s="262" t="s">
        <v>301</v>
      </c>
      <c r="J16" s="275">
        <v>354200</v>
      </c>
      <c r="K16" s="269">
        <v>45656</v>
      </c>
      <c r="L16" s="226"/>
    </row>
    <row r="17" spans="1:12" ht="168.75" x14ac:dyDescent="0.2">
      <c r="A17" s="262" t="s">
        <v>1009</v>
      </c>
      <c r="B17" s="263">
        <v>45366</v>
      </c>
      <c r="C17" s="264" t="s">
        <v>621</v>
      </c>
      <c r="D17" s="264" t="s">
        <v>622</v>
      </c>
      <c r="E17" s="276">
        <v>1188709000590</v>
      </c>
      <c r="F17" s="264">
        <v>8701005481</v>
      </c>
      <c r="G17" s="262" t="s">
        <v>221</v>
      </c>
      <c r="H17" s="262" t="s">
        <v>626</v>
      </c>
      <c r="I17" s="262" t="s">
        <v>301</v>
      </c>
      <c r="J17" s="268">
        <v>1152404.3999999999</v>
      </c>
      <c r="K17" s="269">
        <v>45656</v>
      </c>
      <c r="L17" s="226"/>
    </row>
    <row r="18" spans="1:12" ht="67.5" x14ac:dyDescent="0.2">
      <c r="A18" s="262" t="s">
        <v>1010</v>
      </c>
      <c r="B18" s="263">
        <v>45366</v>
      </c>
      <c r="C18" s="262" t="s">
        <v>17</v>
      </c>
      <c r="D18" s="262" t="s">
        <v>164</v>
      </c>
      <c r="E18" s="273">
        <v>1118700000088</v>
      </c>
      <c r="F18" s="274">
        <v>8703010511</v>
      </c>
      <c r="G18" s="262" t="s">
        <v>220</v>
      </c>
      <c r="H18" s="262" t="s">
        <v>626</v>
      </c>
      <c r="I18" s="262" t="s">
        <v>301</v>
      </c>
      <c r="J18" s="268">
        <v>243600</v>
      </c>
      <c r="K18" s="269">
        <v>45656</v>
      </c>
      <c r="L18" s="226"/>
    </row>
    <row r="19" spans="1:12" ht="101.25" x14ac:dyDescent="0.2">
      <c r="A19" s="262" t="s">
        <v>1011</v>
      </c>
      <c r="B19" s="263">
        <v>45366</v>
      </c>
      <c r="C19" s="262" t="s">
        <v>615</v>
      </c>
      <c r="D19" s="262" t="s">
        <v>616</v>
      </c>
      <c r="E19" s="273">
        <v>1198709000016</v>
      </c>
      <c r="F19" s="274">
        <v>8701005555</v>
      </c>
      <c r="G19" s="262" t="s">
        <v>220</v>
      </c>
      <c r="H19" s="262" t="s">
        <v>626</v>
      </c>
      <c r="I19" s="262" t="s">
        <v>301</v>
      </c>
      <c r="J19" s="277">
        <v>672000</v>
      </c>
      <c r="K19" s="269">
        <v>45656</v>
      </c>
      <c r="L19" s="226"/>
    </row>
    <row r="20" spans="1:12" ht="157.5" x14ac:dyDescent="0.2">
      <c r="A20" s="262" t="s">
        <v>1015</v>
      </c>
      <c r="B20" s="263">
        <v>45366</v>
      </c>
      <c r="C20" s="262" t="s">
        <v>1012</v>
      </c>
      <c r="D20" s="262" t="s">
        <v>1013</v>
      </c>
      <c r="E20" s="273">
        <v>1248700000042</v>
      </c>
      <c r="F20" s="274">
        <v>8701005844</v>
      </c>
      <c r="G20" s="262" t="s">
        <v>1014</v>
      </c>
      <c r="H20" s="262" t="s">
        <v>626</v>
      </c>
      <c r="I20" s="262" t="s">
        <v>301</v>
      </c>
      <c r="J20" s="268">
        <v>207678.6</v>
      </c>
      <c r="K20" s="269">
        <v>45656</v>
      </c>
      <c r="L20" s="226"/>
    </row>
    <row r="21" spans="1:12" ht="168.75" x14ac:dyDescent="0.2">
      <c r="A21" s="262" t="s">
        <v>1021</v>
      </c>
      <c r="B21" s="263">
        <v>45366</v>
      </c>
      <c r="C21" s="264" t="s">
        <v>280</v>
      </c>
      <c r="D21" s="278" t="s">
        <v>279</v>
      </c>
      <c r="E21" s="265">
        <v>1028700000218</v>
      </c>
      <c r="F21" s="266">
        <v>8709007730</v>
      </c>
      <c r="G21" s="264" t="s">
        <v>221</v>
      </c>
      <c r="H21" s="262" t="s">
        <v>626</v>
      </c>
      <c r="I21" s="262" t="s">
        <v>1016</v>
      </c>
      <c r="J21" s="268">
        <v>70200000</v>
      </c>
      <c r="K21" s="269">
        <v>45656</v>
      </c>
      <c r="L21" s="226"/>
    </row>
    <row r="22" spans="1:12" ht="67.5" x14ac:dyDescent="0.2">
      <c r="A22" s="262" t="s">
        <v>1017</v>
      </c>
      <c r="B22" s="263">
        <v>45404</v>
      </c>
      <c r="C22" s="262" t="s">
        <v>29</v>
      </c>
      <c r="D22" s="262" t="s">
        <v>177</v>
      </c>
      <c r="E22" s="273">
        <v>1078700000488</v>
      </c>
      <c r="F22" s="274">
        <v>8709011889</v>
      </c>
      <c r="G22" s="262" t="s">
        <v>217</v>
      </c>
      <c r="H22" s="262" t="s">
        <v>334</v>
      </c>
      <c r="I22" s="262" t="s">
        <v>701</v>
      </c>
      <c r="J22" s="275">
        <v>3350516.3</v>
      </c>
      <c r="K22" s="269">
        <v>45656</v>
      </c>
      <c r="L22" s="182"/>
    </row>
    <row r="23" spans="1:12" ht="67.5" x14ac:dyDescent="0.2">
      <c r="A23" s="262" t="s">
        <v>1018</v>
      </c>
      <c r="B23" s="263">
        <v>45404</v>
      </c>
      <c r="C23" s="264" t="s">
        <v>7</v>
      </c>
      <c r="D23" s="264" t="s">
        <v>36</v>
      </c>
      <c r="E23" s="265">
        <v>1078700000521</v>
      </c>
      <c r="F23" s="266">
        <v>8709011896</v>
      </c>
      <c r="G23" s="267" t="s">
        <v>217</v>
      </c>
      <c r="H23" s="262" t="s">
        <v>334</v>
      </c>
      <c r="I23" s="262" t="s">
        <v>701</v>
      </c>
      <c r="J23" s="275">
        <v>700000</v>
      </c>
      <c r="K23" s="269">
        <v>45656</v>
      </c>
      <c r="L23" s="182"/>
    </row>
    <row r="24" spans="1:12" ht="67.5" x14ac:dyDescent="0.2">
      <c r="A24" s="262" t="s">
        <v>1022</v>
      </c>
      <c r="B24" s="263">
        <v>45404</v>
      </c>
      <c r="C24" s="262" t="s">
        <v>278</v>
      </c>
      <c r="D24" s="262" t="s">
        <v>149</v>
      </c>
      <c r="E24" s="273">
        <v>1078700000356</v>
      </c>
      <c r="F24" s="274">
        <v>8709011825</v>
      </c>
      <c r="G24" s="262" t="s">
        <v>217</v>
      </c>
      <c r="H24" s="262" t="s">
        <v>334</v>
      </c>
      <c r="I24" s="262" t="s">
        <v>701</v>
      </c>
      <c r="J24" s="275">
        <v>1949483.7</v>
      </c>
      <c r="K24" s="269">
        <v>45656</v>
      </c>
      <c r="L24" s="139"/>
    </row>
    <row r="25" spans="1:12" ht="168.75" x14ac:dyDescent="0.2">
      <c r="A25" s="262" t="s">
        <v>1023</v>
      </c>
      <c r="B25" s="280">
        <v>45371</v>
      </c>
      <c r="C25" s="281" t="s">
        <v>286</v>
      </c>
      <c r="D25" s="281" t="s">
        <v>290</v>
      </c>
      <c r="E25" s="282">
        <v>1028700000119</v>
      </c>
      <c r="F25" s="282">
        <v>8709007970</v>
      </c>
      <c r="G25" s="281" t="s">
        <v>221</v>
      </c>
      <c r="H25" s="281" t="s">
        <v>711</v>
      </c>
      <c r="I25" s="281" t="s">
        <v>962</v>
      </c>
      <c r="J25" s="283">
        <v>2500000</v>
      </c>
      <c r="K25" s="284">
        <v>45656</v>
      </c>
      <c r="L25" s="139"/>
    </row>
    <row r="26" spans="1:12" ht="168.75" x14ac:dyDescent="0.2">
      <c r="A26" s="262" t="s">
        <v>1024</v>
      </c>
      <c r="B26" s="280">
        <v>45371</v>
      </c>
      <c r="C26" s="281" t="s">
        <v>286</v>
      </c>
      <c r="D26" s="281" t="s">
        <v>290</v>
      </c>
      <c r="E26" s="282">
        <v>1028700000119</v>
      </c>
      <c r="F26" s="282">
        <v>8709007970</v>
      </c>
      <c r="G26" s="281" t="s">
        <v>221</v>
      </c>
      <c r="H26" s="281" t="s">
        <v>711</v>
      </c>
      <c r="I26" s="281" t="s">
        <v>962</v>
      </c>
      <c r="J26" s="283">
        <v>1000000</v>
      </c>
      <c r="K26" s="284">
        <v>45656</v>
      </c>
      <c r="L26" s="139"/>
    </row>
    <row r="27" spans="1:12" ht="168.75" x14ac:dyDescent="0.2">
      <c r="A27" s="262" t="s">
        <v>1025</v>
      </c>
      <c r="B27" s="280">
        <v>45393</v>
      </c>
      <c r="C27" s="281" t="s">
        <v>286</v>
      </c>
      <c r="D27" s="281" t="s">
        <v>290</v>
      </c>
      <c r="E27" s="282">
        <v>1028700000119</v>
      </c>
      <c r="F27" s="282">
        <v>8709007970</v>
      </c>
      <c r="G27" s="281" t="s">
        <v>221</v>
      </c>
      <c r="H27" s="281" t="s">
        <v>711</v>
      </c>
      <c r="I27" s="281" t="s">
        <v>962</v>
      </c>
      <c r="J27" s="283">
        <v>358300</v>
      </c>
      <c r="K27" s="284">
        <v>45656</v>
      </c>
      <c r="L27" s="182"/>
    </row>
    <row r="28" spans="1:12" ht="168.75" x14ac:dyDescent="0.2">
      <c r="A28" s="262" t="s">
        <v>1017</v>
      </c>
      <c r="B28" s="280">
        <v>45314</v>
      </c>
      <c r="C28" s="281" t="s">
        <v>280</v>
      </c>
      <c r="D28" s="285" t="s">
        <v>279</v>
      </c>
      <c r="E28" s="286">
        <v>1028700000218</v>
      </c>
      <c r="F28" s="285">
        <v>8709007730</v>
      </c>
      <c r="G28" s="285" t="s">
        <v>221</v>
      </c>
      <c r="H28" s="285" t="s">
        <v>932</v>
      </c>
      <c r="I28" s="281" t="s">
        <v>933</v>
      </c>
      <c r="J28" s="287">
        <v>6000000</v>
      </c>
      <c r="K28" s="284">
        <v>45656</v>
      </c>
      <c r="L28" s="182"/>
    </row>
    <row r="29" spans="1:12" ht="228.75" customHeight="1" x14ac:dyDescent="0.2">
      <c r="A29" s="262" t="s">
        <v>1027</v>
      </c>
      <c r="B29" s="33">
        <v>45582</v>
      </c>
      <c r="C29" s="139" t="s">
        <v>443</v>
      </c>
      <c r="D29" s="139" t="s">
        <v>407</v>
      </c>
      <c r="E29" s="140">
        <v>1178709000249</v>
      </c>
      <c r="F29" s="141">
        <v>8707001927</v>
      </c>
      <c r="G29" s="110" t="s">
        <v>410</v>
      </c>
      <c r="H29" s="32" t="s">
        <v>1026</v>
      </c>
      <c r="I29" s="32" t="s">
        <v>1029</v>
      </c>
      <c r="J29" s="283">
        <v>1000000</v>
      </c>
      <c r="K29" s="284">
        <v>45656</v>
      </c>
      <c r="L29" s="182"/>
    </row>
    <row r="30" spans="1:12" ht="123.75" x14ac:dyDescent="0.2">
      <c r="A30" s="262" t="s">
        <v>1028</v>
      </c>
      <c r="B30" s="33">
        <v>45582</v>
      </c>
      <c r="C30" s="32" t="s">
        <v>366</v>
      </c>
      <c r="D30" s="204" t="s">
        <v>369</v>
      </c>
      <c r="E30" s="190">
        <v>1068700000544</v>
      </c>
      <c r="F30" s="190">
        <v>8709011328</v>
      </c>
      <c r="G30" s="32" t="s">
        <v>372</v>
      </c>
      <c r="H30" s="32" t="s">
        <v>1026</v>
      </c>
      <c r="I30" s="32" t="s">
        <v>1029</v>
      </c>
      <c r="J30" s="288">
        <v>1000000</v>
      </c>
      <c r="K30" s="284">
        <v>45656</v>
      </c>
      <c r="L30" s="215"/>
    </row>
    <row r="31" spans="1:12" ht="67.5" x14ac:dyDescent="0.2">
      <c r="A31" s="262" t="s">
        <v>1031</v>
      </c>
      <c r="B31" s="33">
        <v>45478</v>
      </c>
      <c r="C31" s="32" t="s">
        <v>29</v>
      </c>
      <c r="D31" s="32" t="s">
        <v>177</v>
      </c>
      <c r="E31" s="41">
        <v>1078700000488</v>
      </c>
      <c r="F31" s="190">
        <v>8709011889</v>
      </c>
      <c r="G31" s="32" t="s">
        <v>217</v>
      </c>
      <c r="H31" s="32" t="s">
        <v>1030</v>
      </c>
      <c r="I31" s="32" t="s">
        <v>1032</v>
      </c>
      <c r="J31" s="223">
        <v>800000</v>
      </c>
      <c r="K31" s="284">
        <v>45656</v>
      </c>
      <c r="L31" s="182"/>
    </row>
    <row r="32" spans="1:12" ht="67.5" x14ac:dyDescent="0.2">
      <c r="A32" s="262" t="s">
        <v>1033</v>
      </c>
      <c r="B32" s="33">
        <v>45478</v>
      </c>
      <c r="C32" s="32" t="s">
        <v>29</v>
      </c>
      <c r="D32" s="32" t="s">
        <v>177</v>
      </c>
      <c r="E32" s="41">
        <v>1078700000488</v>
      </c>
      <c r="F32" s="190">
        <v>8709011889</v>
      </c>
      <c r="G32" s="32" t="s">
        <v>217</v>
      </c>
      <c r="H32" s="32" t="s">
        <v>1030</v>
      </c>
      <c r="I32" s="32" t="s">
        <v>1032</v>
      </c>
      <c r="J32" s="223">
        <v>6000000</v>
      </c>
      <c r="K32" s="284">
        <v>45656</v>
      </c>
      <c r="L32" s="182"/>
    </row>
    <row r="33" spans="1:12" ht="236.25" x14ac:dyDescent="0.2">
      <c r="A33" s="262" t="s">
        <v>1034</v>
      </c>
      <c r="B33" s="33">
        <v>45478</v>
      </c>
      <c r="C33" s="139" t="s">
        <v>443</v>
      </c>
      <c r="D33" s="139" t="s">
        <v>407</v>
      </c>
      <c r="E33" s="140">
        <v>1178709000249</v>
      </c>
      <c r="F33" s="141">
        <v>8707001927</v>
      </c>
      <c r="G33" s="110" t="s">
        <v>410</v>
      </c>
      <c r="H33" s="32" t="s">
        <v>1030</v>
      </c>
      <c r="I33" s="32" t="s">
        <v>1032</v>
      </c>
      <c r="J33" s="223">
        <v>423700</v>
      </c>
      <c r="K33" s="284">
        <v>45656</v>
      </c>
      <c r="L33" s="182"/>
    </row>
    <row r="34" spans="1:12" ht="67.5" x14ac:dyDescent="0.2">
      <c r="A34" s="262" t="s">
        <v>1035</v>
      </c>
      <c r="B34" s="33">
        <v>45478</v>
      </c>
      <c r="C34" s="32" t="s">
        <v>29</v>
      </c>
      <c r="D34" s="32" t="s">
        <v>177</v>
      </c>
      <c r="E34" s="41">
        <v>1078700000488</v>
      </c>
      <c r="F34" s="190">
        <v>8709011889</v>
      </c>
      <c r="G34" s="32" t="s">
        <v>217</v>
      </c>
      <c r="H34" s="32" t="s">
        <v>1030</v>
      </c>
      <c r="I34" s="32" t="s">
        <v>1032</v>
      </c>
      <c r="J34" s="223">
        <v>300000</v>
      </c>
      <c r="K34" s="284">
        <v>45656</v>
      </c>
      <c r="L34" s="182"/>
    </row>
    <row r="35" spans="1:12" ht="180" x14ac:dyDescent="0.2">
      <c r="A35" s="262" t="s">
        <v>1036</v>
      </c>
      <c r="B35" s="33">
        <v>45607</v>
      </c>
      <c r="C35" s="139" t="s">
        <v>606</v>
      </c>
      <c r="D35" s="215" t="s">
        <v>607</v>
      </c>
      <c r="E35" s="216">
        <v>1188709000050</v>
      </c>
      <c r="F35" s="217">
        <v>8714010014</v>
      </c>
      <c r="G35" s="215" t="s">
        <v>608</v>
      </c>
      <c r="H35" s="32" t="s">
        <v>991</v>
      </c>
      <c r="I35" s="32" t="s">
        <v>1037</v>
      </c>
      <c r="J35" s="223">
        <v>2500000</v>
      </c>
      <c r="K35" s="284">
        <v>45656</v>
      </c>
      <c r="L35" s="182"/>
    </row>
    <row r="36" spans="1:12" ht="67.5" x14ac:dyDescent="0.2">
      <c r="A36" s="262" t="s">
        <v>1039</v>
      </c>
      <c r="B36" s="33">
        <v>45319</v>
      </c>
      <c r="C36" s="32" t="s">
        <v>948</v>
      </c>
      <c r="D36" s="32" t="s">
        <v>949</v>
      </c>
      <c r="E36" s="41">
        <v>1108700000166</v>
      </c>
      <c r="F36" s="32">
        <v>8709013364</v>
      </c>
      <c r="G36" s="32" t="s">
        <v>945</v>
      </c>
      <c r="H36" s="32" t="s">
        <v>863</v>
      </c>
      <c r="I36" s="32" t="s">
        <v>1038</v>
      </c>
      <c r="J36" s="37">
        <v>17100</v>
      </c>
      <c r="K36" s="284">
        <v>45656</v>
      </c>
      <c r="L36" s="182"/>
    </row>
    <row r="37" spans="1:12" ht="67.5" x14ac:dyDescent="0.2">
      <c r="A37" s="262" t="s">
        <v>1040</v>
      </c>
      <c r="B37" s="33">
        <v>45635</v>
      </c>
      <c r="C37" s="32" t="s">
        <v>944</v>
      </c>
      <c r="D37" s="32" t="s">
        <v>861</v>
      </c>
      <c r="E37" s="41">
        <v>1208700000541</v>
      </c>
      <c r="F37" s="32">
        <v>8700000138</v>
      </c>
      <c r="G37" s="32" t="s">
        <v>945</v>
      </c>
      <c r="H37" s="32" t="s">
        <v>863</v>
      </c>
      <c r="I37" s="32" t="s">
        <v>1038</v>
      </c>
      <c r="J37" s="223">
        <v>2498100</v>
      </c>
      <c r="K37" s="284">
        <v>45656</v>
      </c>
      <c r="L37" s="182"/>
    </row>
    <row r="38" spans="1:12" ht="236.25" x14ac:dyDescent="0.2">
      <c r="A38" s="262" t="s">
        <v>1041</v>
      </c>
      <c r="B38" s="33">
        <v>45622</v>
      </c>
      <c r="C38" s="139" t="s">
        <v>443</v>
      </c>
      <c r="D38" s="139" t="s">
        <v>407</v>
      </c>
      <c r="E38" s="140">
        <v>1178709000249</v>
      </c>
      <c r="F38" s="141">
        <v>8707001927</v>
      </c>
      <c r="G38" s="110" t="s">
        <v>410</v>
      </c>
      <c r="H38" s="215" t="s">
        <v>654</v>
      </c>
      <c r="I38" s="32" t="s">
        <v>1042</v>
      </c>
      <c r="J38" s="231">
        <v>96599</v>
      </c>
      <c r="K38" s="284">
        <v>45656</v>
      </c>
      <c r="L38" s="182"/>
    </row>
    <row r="39" spans="1:12" ht="236.25" x14ac:dyDescent="0.2">
      <c r="A39" s="262" t="s">
        <v>1044</v>
      </c>
      <c r="B39" s="249" t="s">
        <v>1043</v>
      </c>
      <c r="C39" s="139" t="s">
        <v>443</v>
      </c>
      <c r="D39" s="139" t="s">
        <v>407</v>
      </c>
      <c r="E39" s="140">
        <v>1178709000249</v>
      </c>
      <c r="F39" s="141">
        <v>8707001927</v>
      </c>
      <c r="G39" s="110" t="s">
        <v>410</v>
      </c>
      <c r="H39" s="215" t="s">
        <v>654</v>
      </c>
      <c r="I39" s="32" t="s">
        <v>1045</v>
      </c>
      <c r="J39" s="231">
        <v>103400</v>
      </c>
      <c r="K39" s="284">
        <v>45656</v>
      </c>
      <c r="L39" s="214"/>
    </row>
    <row r="40" spans="1:12" x14ac:dyDescent="0.2">
      <c r="A40" s="32"/>
      <c r="B40" s="249"/>
      <c r="C40" s="215"/>
      <c r="D40" s="215"/>
      <c r="E40" s="218"/>
      <c r="F40" s="215"/>
      <c r="G40" s="215"/>
      <c r="H40" s="32"/>
      <c r="I40" s="32"/>
      <c r="J40" s="231"/>
      <c r="K40" s="38"/>
      <c r="L40" s="214"/>
    </row>
    <row r="41" spans="1:12" x14ac:dyDescent="0.2">
      <c r="A41" s="32"/>
      <c r="B41" s="249"/>
      <c r="C41" s="4"/>
      <c r="D41" s="32"/>
      <c r="E41" s="197"/>
      <c r="F41" s="198"/>
      <c r="G41" s="32"/>
      <c r="H41" s="32"/>
      <c r="I41" s="32"/>
      <c r="J41" s="231"/>
      <c r="K41" s="38"/>
      <c r="L41" s="214"/>
    </row>
    <row r="42" spans="1:12" x14ac:dyDescent="0.2">
      <c r="A42" s="32"/>
      <c r="B42" s="249"/>
      <c r="C42" s="215"/>
      <c r="D42" s="215"/>
      <c r="E42" s="218"/>
      <c r="F42" s="215"/>
      <c r="G42" s="215"/>
      <c r="H42" s="32"/>
      <c r="I42" s="32"/>
      <c r="J42" s="231"/>
      <c r="K42" s="38"/>
      <c r="L42" s="214"/>
    </row>
    <row r="43" spans="1:12" x14ac:dyDescent="0.2">
      <c r="A43" s="32"/>
      <c r="B43" s="249"/>
      <c r="C43" s="4"/>
      <c r="D43" s="32"/>
      <c r="E43" s="197"/>
      <c r="F43" s="198"/>
      <c r="G43" s="32"/>
      <c r="H43" s="32"/>
      <c r="I43" s="32"/>
      <c r="J43" s="231"/>
      <c r="K43" s="38"/>
      <c r="L43" s="214"/>
    </row>
    <row r="44" spans="1:12" x14ac:dyDescent="0.2">
      <c r="A44" s="32"/>
      <c r="B44" s="249"/>
      <c r="C44" s="32"/>
      <c r="D44" s="180"/>
      <c r="E44" s="35"/>
      <c r="F44" s="36"/>
      <c r="G44" s="32"/>
      <c r="H44" s="32"/>
      <c r="I44" s="32"/>
      <c r="J44" s="231"/>
      <c r="K44" s="38"/>
      <c r="L44" s="214"/>
    </row>
    <row r="45" spans="1:12" x14ac:dyDescent="0.2">
      <c r="A45" s="32"/>
      <c r="B45" s="249"/>
      <c r="C45" s="32"/>
      <c r="D45" s="180"/>
      <c r="E45" s="35"/>
      <c r="F45" s="36"/>
      <c r="G45" s="32"/>
      <c r="H45" s="32"/>
      <c r="I45" s="32"/>
      <c r="J45" s="231"/>
      <c r="K45" s="38"/>
      <c r="L45" s="214"/>
    </row>
    <row r="46" spans="1:12" x14ac:dyDescent="0.2">
      <c r="A46" s="32"/>
      <c r="B46" s="249"/>
      <c r="C46" s="215"/>
      <c r="D46" s="215"/>
      <c r="E46" s="218"/>
      <c r="F46" s="215"/>
      <c r="G46" s="215"/>
      <c r="H46" s="32"/>
      <c r="I46" s="32"/>
      <c r="J46" s="37"/>
      <c r="K46" s="38"/>
      <c r="L46" s="214"/>
    </row>
    <row r="47" spans="1:12" x14ac:dyDescent="0.2">
      <c r="A47" s="32"/>
      <c r="B47" s="109"/>
      <c r="C47" s="32"/>
      <c r="D47" s="215"/>
      <c r="E47" s="218"/>
      <c r="F47" s="215"/>
      <c r="G47" s="215"/>
      <c r="H47" s="139"/>
      <c r="I47" s="32"/>
      <c r="J47" s="37"/>
      <c r="K47" s="38"/>
      <c r="L47" s="214"/>
    </row>
    <row r="48" spans="1:12" x14ac:dyDescent="0.2">
      <c r="A48" s="32"/>
      <c r="B48" s="109"/>
      <c r="C48" s="32"/>
      <c r="D48" s="215"/>
      <c r="E48" s="218"/>
      <c r="F48" s="215"/>
      <c r="G48" s="215"/>
      <c r="H48" s="139"/>
      <c r="I48" s="32"/>
      <c r="J48" s="223"/>
      <c r="K48" s="38"/>
      <c r="L48" s="214"/>
    </row>
    <row r="49" spans="1:12" x14ac:dyDescent="0.2">
      <c r="A49" s="32"/>
      <c r="B49" s="33"/>
      <c r="C49" s="32"/>
      <c r="D49" s="32"/>
      <c r="E49" s="41"/>
      <c r="F49" s="32"/>
      <c r="G49" s="32"/>
      <c r="H49" s="32"/>
      <c r="I49" s="32"/>
      <c r="J49" s="223"/>
      <c r="K49" s="38"/>
      <c r="L49" s="214"/>
    </row>
    <row r="50" spans="1:12" ht="42" customHeight="1" x14ac:dyDescent="0.2">
      <c r="A50" s="32"/>
      <c r="B50" s="33"/>
      <c r="C50" s="32"/>
      <c r="D50" s="32"/>
      <c r="E50" s="41"/>
      <c r="F50" s="32"/>
      <c r="G50" s="32"/>
      <c r="H50" s="32"/>
      <c r="I50" s="32"/>
      <c r="J50" s="223"/>
      <c r="K50" s="38"/>
      <c r="L50" s="214"/>
    </row>
    <row r="51" spans="1:12" x14ac:dyDescent="0.2">
      <c r="A51" s="32"/>
      <c r="B51" s="33"/>
      <c r="C51" s="32"/>
      <c r="D51" s="32"/>
      <c r="E51" s="41"/>
      <c r="F51" s="32"/>
      <c r="G51" s="32"/>
      <c r="H51" s="32"/>
      <c r="I51" s="32"/>
      <c r="J51" s="223"/>
      <c r="K51" s="38"/>
      <c r="L51" s="214"/>
    </row>
    <row r="52" spans="1:12" x14ac:dyDescent="0.2">
      <c r="A52" s="32"/>
      <c r="B52" s="33"/>
      <c r="C52" s="32"/>
      <c r="D52" s="32"/>
      <c r="E52" s="41"/>
      <c r="F52" s="32"/>
      <c r="G52" s="32"/>
      <c r="H52" s="32"/>
      <c r="I52" s="32"/>
      <c r="J52" s="223"/>
      <c r="K52" s="38"/>
      <c r="L52" s="214"/>
    </row>
    <row r="53" spans="1:12" x14ac:dyDescent="0.2">
      <c r="A53" s="32"/>
      <c r="B53" s="33"/>
      <c r="C53" s="32"/>
      <c r="D53" s="32"/>
      <c r="E53" s="41"/>
      <c r="F53" s="32"/>
      <c r="G53" s="32"/>
      <c r="H53" s="32"/>
      <c r="I53" s="32"/>
      <c r="K53" s="38"/>
      <c r="L53" s="214"/>
    </row>
  </sheetData>
  <mergeCells count="7">
    <mergeCell ref="A1:L1"/>
    <mergeCell ref="A2:L2"/>
    <mergeCell ref="A4:A5"/>
    <mergeCell ref="B4:B5"/>
    <mergeCell ref="C4:G4"/>
    <mergeCell ref="H4:K4"/>
    <mergeCell ref="L4:L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opLeftCell="A7" zoomScale="85" zoomScaleNormal="85" workbookViewId="0">
      <selection activeCell="C11" sqref="C11"/>
    </sheetView>
  </sheetViews>
  <sheetFormatPr defaultRowHeight="12.75" x14ac:dyDescent="0.2"/>
  <cols>
    <col min="2" max="2" width="14.42578125" customWidth="1"/>
    <col min="3" max="3" width="19.140625" customWidth="1"/>
    <col min="4" max="4" width="21.42578125" customWidth="1"/>
    <col min="5" max="6" width="16.42578125" customWidth="1"/>
    <col min="7" max="7" width="22.5703125" customWidth="1"/>
    <col min="8" max="8" width="22" customWidth="1"/>
    <col min="9" max="9" width="15.85546875" customWidth="1"/>
    <col min="10" max="10" width="12.42578125" customWidth="1"/>
    <col min="12" max="12" width="24.5703125" customWidth="1"/>
  </cols>
  <sheetData>
    <row r="1" spans="1:14" ht="15" x14ac:dyDescent="0.2">
      <c r="A1" s="295" t="s">
        <v>41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</row>
    <row r="2" spans="1:14" ht="14.25" x14ac:dyDescent="0.2">
      <c r="A2" s="295" t="s">
        <v>42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</row>
    <row r="3" spans="1:14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4" x14ac:dyDescent="0.2">
      <c r="A4" s="294" t="s">
        <v>9</v>
      </c>
      <c r="B4" s="294" t="s">
        <v>174</v>
      </c>
      <c r="C4" s="294" t="s">
        <v>0</v>
      </c>
      <c r="D4" s="294"/>
      <c r="E4" s="294"/>
      <c r="F4" s="294"/>
      <c r="G4" s="294"/>
      <c r="H4" s="294" t="s">
        <v>43</v>
      </c>
      <c r="I4" s="294"/>
      <c r="J4" s="294"/>
      <c r="K4" s="294"/>
      <c r="L4" s="294" t="s">
        <v>1</v>
      </c>
    </row>
    <row r="5" spans="1:14" ht="140.25" customHeight="1" x14ac:dyDescent="0.2">
      <c r="A5" s="294"/>
      <c r="B5" s="294"/>
      <c r="C5" s="289" t="s">
        <v>4</v>
      </c>
      <c r="D5" s="289" t="s">
        <v>118</v>
      </c>
      <c r="E5" s="289" t="s">
        <v>10</v>
      </c>
      <c r="F5" s="289" t="s">
        <v>44</v>
      </c>
      <c r="G5" s="289" t="s">
        <v>5</v>
      </c>
      <c r="H5" s="289" t="s">
        <v>45</v>
      </c>
      <c r="I5" s="289" t="s">
        <v>2</v>
      </c>
      <c r="J5" s="289" t="s">
        <v>273</v>
      </c>
      <c r="K5" s="289" t="s">
        <v>3</v>
      </c>
      <c r="L5" s="294"/>
    </row>
    <row r="6" spans="1:14" x14ac:dyDescent="0.2">
      <c r="A6" s="289">
        <v>1</v>
      </c>
      <c r="B6" s="289">
        <v>2</v>
      </c>
      <c r="C6" s="289">
        <v>3</v>
      </c>
      <c r="D6" s="289">
        <v>4</v>
      </c>
      <c r="E6" s="289">
        <v>5</v>
      </c>
      <c r="F6" s="289">
        <v>6</v>
      </c>
      <c r="G6" s="289">
        <v>7</v>
      </c>
      <c r="H6" s="289">
        <v>8</v>
      </c>
      <c r="I6" s="289">
        <v>9</v>
      </c>
      <c r="J6" s="289">
        <v>10</v>
      </c>
      <c r="K6" s="289">
        <v>11</v>
      </c>
      <c r="L6" s="289">
        <v>12</v>
      </c>
    </row>
    <row r="7" spans="1:14" ht="70.5" customHeight="1" x14ac:dyDescent="0.2">
      <c r="A7" s="32" t="s">
        <v>1053</v>
      </c>
      <c r="B7" s="33">
        <v>45743</v>
      </c>
      <c r="C7" s="215" t="s">
        <v>280</v>
      </c>
      <c r="D7" s="220" t="s">
        <v>279</v>
      </c>
      <c r="E7" s="216">
        <v>1028700000218</v>
      </c>
      <c r="F7" s="217">
        <v>8709007730</v>
      </c>
      <c r="G7" s="215" t="s">
        <v>221</v>
      </c>
      <c r="H7" s="32" t="s">
        <v>403</v>
      </c>
      <c r="I7" s="32" t="s">
        <v>1054</v>
      </c>
      <c r="J7" s="37">
        <v>10000000</v>
      </c>
      <c r="K7" s="38">
        <v>46021</v>
      </c>
      <c r="L7" s="182"/>
      <c r="N7" s="290"/>
    </row>
    <row r="8" spans="1:14" ht="168.75" x14ac:dyDescent="0.2">
      <c r="A8" s="32" t="s">
        <v>1056</v>
      </c>
      <c r="B8" s="33">
        <v>45743</v>
      </c>
      <c r="C8" s="4" t="s">
        <v>286</v>
      </c>
      <c r="D8" s="4" t="s">
        <v>290</v>
      </c>
      <c r="E8" s="16">
        <v>1028700000119</v>
      </c>
      <c r="F8" s="16">
        <v>8709007970</v>
      </c>
      <c r="G8" s="4" t="s">
        <v>221</v>
      </c>
      <c r="H8" s="32" t="s">
        <v>403</v>
      </c>
      <c r="I8" s="32" t="s">
        <v>1054</v>
      </c>
      <c r="J8" s="37">
        <v>2000000</v>
      </c>
      <c r="K8" s="38">
        <v>46021</v>
      </c>
      <c r="L8" s="182"/>
      <c r="N8" s="290"/>
    </row>
    <row r="9" spans="1:14" ht="146.25" x14ac:dyDescent="0.2">
      <c r="A9" s="32" t="s">
        <v>1057</v>
      </c>
      <c r="B9" s="26">
        <v>45744</v>
      </c>
      <c r="C9" s="32" t="s">
        <v>828</v>
      </c>
      <c r="D9" s="32" t="s">
        <v>829</v>
      </c>
      <c r="E9" s="41">
        <v>1188709000567</v>
      </c>
      <c r="F9" s="190">
        <v>8701005474</v>
      </c>
      <c r="G9" s="32" t="s">
        <v>619</v>
      </c>
      <c r="H9" s="139" t="s">
        <v>626</v>
      </c>
      <c r="I9" s="139" t="s">
        <v>953</v>
      </c>
      <c r="J9" s="268">
        <v>4000000</v>
      </c>
      <c r="K9" s="38">
        <v>46021</v>
      </c>
      <c r="L9" s="182"/>
      <c r="N9" s="290"/>
    </row>
    <row r="10" spans="1:14" ht="78.75" x14ac:dyDescent="0.2">
      <c r="A10" s="32" t="s">
        <v>1058</v>
      </c>
      <c r="B10" s="26">
        <v>45764</v>
      </c>
      <c r="C10" s="4" t="s">
        <v>1062</v>
      </c>
      <c r="D10" s="4" t="s">
        <v>149</v>
      </c>
      <c r="E10" s="11">
        <v>1078700000356</v>
      </c>
      <c r="F10" s="16">
        <v>8709011825</v>
      </c>
      <c r="G10" s="4" t="s">
        <v>217</v>
      </c>
      <c r="H10" s="139" t="s">
        <v>626</v>
      </c>
      <c r="I10" s="4" t="s">
        <v>1001</v>
      </c>
      <c r="J10" s="268">
        <v>2500000</v>
      </c>
      <c r="K10" s="38">
        <v>46021</v>
      </c>
      <c r="L10" s="182"/>
      <c r="N10" s="290"/>
    </row>
    <row r="11" spans="1:14" ht="67.5" x14ac:dyDescent="0.2">
      <c r="A11" s="32" t="s">
        <v>1059</v>
      </c>
      <c r="B11" s="26">
        <v>45777</v>
      </c>
      <c r="C11" s="215" t="s">
        <v>7</v>
      </c>
      <c r="D11" s="215" t="s">
        <v>36</v>
      </c>
      <c r="E11" s="216">
        <v>1078700000521</v>
      </c>
      <c r="F11" s="217">
        <v>8709011896</v>
      </c>
      <c r="G11" s="31" t="s">
        <v>217</v>
      </c>
      <c r="H11" s="4" t="s">
        <v>334</v>
      </c>
      <c r="I11" s="4" t="s">
        <v>701</v>
      </c>
      <c r="J11" s="268">
        <v>2001040</v>
      </c>
      <c r="K11" s="38">
        <v>46021</v>
      </c>
      <c r="L11" s="182"/>
      <c r="N11" s="290"/>
    </row>
    <row r="12" spans="1:14" ht="67.5" x14ac:dyDescent="0.2">
      <c r="A12" s="32" t="s">
        <v>1060</v>
      </c>
      <c r="B12" s="26">
        <v>45777</v>
      </c>
      <c r="C12" s="4" t="s">
        <v>29</v>
      </c>
      <c r="D12" s="4" t="s">
        <v>177</v>
      </c>
      <c r="E12" s="11">
        <v>1078700000488</v>
      </c>
      <c r="F12" s="16">
        <v>8709011889</v>
      </c>
      <c r="G12" s="4" t="s">
        <v>217</v>
      </c>
      <c r="H12" s="4" t="s">
        <v>334</v>
      </c>
      <c r="I12" s="4" t="s">
        <v>701</v>
      </c>
      <c r="J12" s="268">
        <v>3032500</v>
      </c>
      <c r="K12" s="38">
        <v>46021</v>
      </c>
      <c r="L12" s="182"/>
      <c r="N12" s="290"/>
    </row>
    <row r="13" spans="1:14" ht="78.75" x14ac:dyDescent="0.2">
      <c r="A13" s="32" t="s">
        <v>1061</v>
      </c>
      <c r="B13" s="26">
        <v>45777</v>
      </c>
      <c r="C13" s="4" t="s">
        <v>1062</v>
      </c>
      <c r="D13" s="4" t="s">
        <v>149</v>
      </c>
      <c r="E13" s="11">
        <v>1078700000356</v>
      </c>
      <c r="F13" s="16">
        <v>8709011825</v>
      </c>
      <c r="G13" s="4" t="s">
        <v>217</v>
      </c>
      <c r="H13" s="4" t="s">
        <v>334</v>
      </c>
      <c r="I13" s="4" t="s">
        <v>701</v>
      </c>
      <c r="J13" s="275">
        <v>966460</v>
      </c>
      <c r="K13" s="38">
        <v>46021</v>
      </c>
      <c r="L13" s="182"/>
      <c r="N13" s="290"/>
    </row>
    <row r="14" spans="1:14" x14ac:dyDescent="0.2">
      <c r="A14" s="4"/>
      <c r="B14" s="26"/>
      <c r="C14" s="4"/>
      <c r="D14" s="4"/>
      <c r="E14" s="216"/>
      <c r="F14" s="217"/>
      <c r="G14" s="4"/>
      <c r="H14" s="4"/>
      <c r="I14" s="4"/>
      <c r="J14" s="275"/>
      <c r="K14" s="269"/>
      <c r="L14" s="182"/>
    </row>
    <row r="15" spans="1:14" x14ac:dyDescent="0.2">
      <c r="A15" s="4"/>
      <c r="B15" s="26"/>
      <c r="C15" s="4"/>
      <c r="D15" s="4"/>
      <c r="E15" s="11"/>
      <c r="F15" s="16"/>
      <c r="G15" s="4"/>
      <c r="H15" s="4"/>
      <c r="I15" s="4"/>
      <c r="J15" s="268"/>
      <c r="K15" s="269"/>
      <c r="L15" s="226"/>
    </row>
    <row r="16" spans="1:14" x14ac:dyDescent="0.2">
      <c r="A16" s="4"/>
      <c r="B16" s="26"/>
      <c r="C16" s="215"/>
      <c r="D16" s="215"/>
      <c r="E16" s="218"/>
      <c r="F16" s="215"/>
      <c r="G16" s="4"/>
      <c r="H16" s="4"/>
      <c r="I16" s="4"/>
      <c r="J16" s="275"/>
      <c r="K16" s="269"/>
      <c r="L16" s="226"/>
    </row>
    <row r="17" spans="1:12" x14ac:dyDescent="0.2">
      <c r="A17" s="4"/>
      <c r="B17" s="26"/>
      <c r="C17" s="215"/>
      <c r="D17" s="215"/>
      <c r="E17" s="218"/>
      <c r="F17" s="215"/>
      <c r="G17" s="4"/>
      <c r="H17" s="4"/>
      <c r="I17" s="4"/>
      <c r="J17" s="268"/>
      <c r="K17" s="269"/>
      <c r="L17" s="226"/>
    </row>
    <row r="18" spans="1:12" x14ac:dyDescent="0.2">
      <c r="A18" s="4"/>
      <c r="B18" s="26"/>
      <c r="C18" s="4"/>
      <c r="D18" s="4"/>
      <c r="E18" s="11"/>
      <c r="F18" s="16"/>
      <c r="G18" s="4"/>
      <c r="H18" s="4"/>
      <c r="I18" s="4"/>
      <c r="J18" s="268"/>
      <c r="K18" s="269"/>
      <c r="L18" s="226"/>
    </row>
    <row r="19" spans="1:12" x14ac:dyDescent="0.2">
      <c r="A19" s="4"/>
      <c r="B19" s="26"/>
      <c r="C19" s="4"/>
      <c r="D19" s="4"/>
      <c r="E19" s="11"/>
      <c r="F19" s="16"/>
      <c r="G19" s="4"/>
      <c r="H19" s="4"/>
      <c r="I19" s="4"/>
      <c r="J19" s="277"/>
      <c r="K19" s="269"/>
      <c r="L19" s="226"/>
    </row>
    <row r="20" spans="1:12" x14ac:dyDescent="0.2">
      <c r="A20" s="4"/>
      <c r="B20" s="26"/>
      <c r="C20" s="4"/>
      <c r="D20" s="4"/>
      <c r="E20" s="11"/>
      <c r="F20" s="16"/>
      <c r="G20" s="4"/>
      <c r="H20" s="4"/>
      <c r="I20" s="4"/>
      <c r="J20" s="268"/>
      <c r="K20" s="269"/>
      <c r="L20" s="226"/>
    </row>
    <row r="21" spans="1:12" x14ac:dyDescent="0.2">
      <c r="A21" s="4"/>
      <c r="B21" s="26"/>
      <c r="C21" s="215"/>
      <c r="D21" s="220"/>
      <c r="E21" s="216"/>
      <c r="F21" s="217"/>
      <c r="G21" s="215"/>
      <c r="H21" s="4"/>
      <c r="I21" s="4"/>
      <c r="J21" s="268"/>
      <c r="K21" s="269"/>
      <c r="L21" s="226"/>
    </row>
    <row r="22" spans="1:12" x14ac:dyDescent="0.2">
      <c r="A22" s="4"/>
      <c r="B22" s="26"/>
      <c r="C22" s="4"/>
      <c r="D22" s="4"/>
      <c r="E22" s="11"/>
      <c r="F22" s="16"/>
      <c r="G22" s="4"/>
      <c r="H22" s="4"/>
      <c r="I22" s="4"/>
      <c r="J22" s="275"/>
      <c r="K22" s="269"/>
      <c r="L22" s="182"/>
    </row>
    <row r="23" spans="1:12" x14ac:dyDescent="0.2">
      <c r="A23" s="4"/>
      <c r="B23" s="26"/>
      <c r="C23" s="215"/>
      <c r="D23" s="215"/>
      <c r="E23" s="216"/>
      <c r="F23" s="217"/>
      <c r="G23" s="31"/>
      <c r="H23" s="4"/>
      <c r="I23" s="4"/>
      <c r="J23" s="275"/>
      <c r="K23" s="269"/>
      <c r="L23" s="182"/>
    </row>
    <row r="24" spans="1:12" x14ac:dyDescent="0.2">
      <c r="A24" s="4"/>
      <c r="B24" s="26"/>
      <c r="C24" s="4"/>
      <c r="D24" s="4"/>
      <c r="E24" s="11"/>
      <c r="F24" s="16"/>
      <c r="G24" s="4"/>
      <c r="H24" s="4"/>
      <c r="I24" s="4"/>
      <c r="J24" s="275"/>
      <c r="K24" s="269"/>
      <c r="L24" s="139"/>
    </row>
    <row r="25" spans="1:12" x14ac:dyDescent="0.2">
      <c r="A25" s="4"/>
      <c r="B25" s="26"/>
      <c r="C25" s="4"/>
      <c r="D25" s="4"/>
      <c r="E25" s="16"/>
      <c r="F25" s="16"/>
      <c r="G25" s="4"/>
      <c r="H25" s="4"/>
      <c r="I25" s="4"/>
      <c r="J25" s="283"/>
      <c r="K25" s="284"/>
      <c r="L25" s="139"/>
    </row>
    <row r="26" spans="1:12" x14ac:dyDescent="0.2">
      <c r="A26" s="4"/>
      <c r="B26" s="26"/>
      <c r="C26" s="4"/>
      <c r="D26" s="4"/>
      <c r="E26" s="16"/>
      <c r="F26" s="16"/>
      <c r="G26" s="4"/>
      <c r="H26" s="4"/>
      <c r="I26" s="4"/>
      <c r="J26" s="283"/>
      <c r="K26" s="284"/>
      <c r="L26" s="139"/>
    </row>
    <row r="27" spans="1:12" x14ac:dyDescent="0.2">
      <c r="A27" s="4"/>
      <c r="B27" s="26"/>
      <c r="C27" s="4"/>
      <c r="D27" s="4"/>
      <c r="E27" s="16"/>
      <c r="F27" s="16"/>
      <c r="G27" s="4"/>
      <c r="H27" s="4"/>
      <c r="I27" s="4"/>
      <c r="J27" s="283"/>
      <c r="K27" s="284"/>
      <c r="L27" s="182"/>
    </row>
    <row r="28" spans="1:12" x14ac:dyDescent="0.2">
      <c r="A28" s="4"/>
      <c r="B28" s="26"/>
      <c r="C28" s="4"/>
      <c r="D28" s="215"/>
      <c r="E28" s="218"/>
      <c r="F28" s="215"/>
      <c r="G28" s="215"/>
      <c r="H28" s="215"/>
      <c r="I28" s="4"/>
      <c r="J28" s="287"/>
      <c r="K28" s="284"/>
      <c r="L28" s="182"/>
    </row>
    <row r="29" spans="1:12" ht="228.75" customHeight="1" x14ac:dyDescent="0.2">
      <c r="A29" s="4"/>
      <c r="B29" s="26"/>
      <c r="C29" s="215"/>
      <c r="D29" s="215"/>
      <c r="E29" s="216"/>
      <c r="F29" s="217"/>
      <c r="G29" s="108"/>
      <c r="H29" s="4"/>
      <c r="I29" s="4"/>
      <c r="J29" s="283"/>
      <c r="K29" s="284"/>
      <c r="L29" s="182"/>
    </row>
    <row r="30" spans="1:12" x14ac:dyDescent="0.2">
      <c r="A30" s="4"/>
      <c r="B30" s="33"/>
      <c r="C30" s="32"/>
      <c r="D30" s="204"/>
      <c r="E30" s="190"/>
      <c r="F30" s="190"/>
      <c r="G30" s="32"/>
      <c r="H30" s="32"/>
      <c r="I30" s="32"/>
      <c r="J30" s="288"/>
      <c r="K30" s="284"/>
      <c r="L30" s="215"/>
    </row>
    <row r="31" spans="1:12" x14ac:dyDescent="0.2">
      <c r="A31" s="4"/>
      <c r="B31" s="33"/>
      <c r="C31" s="32"/>
      <c r="D31" s="32"/>
      <c r="E31" s="41"/>
      <c r="F31" s="190"/>
      <c r="G31" s="32"/>
      <c r="H31" s="32"/>
      <c r="I31" s="32"/>
      <c r="J31" s="223"/>
      <c r="K31" s="284"/>
      <c r="L31" s="182"/>
    </row>
    <row r="32" spans="1:12" x14ac:dyDescent="0.2">
      <c r="A32" s="4"/>
      <c r="B32" s="33"/>
      <c r="C32" s="32"/>
      <c r="D32" s="32"/>
      <c r="E32" s="41"/>
      <c r="F32" s="190"/>
      <c r="G32" s="32"/>
      <c r="H32" s="32"/>
      <c r="I32" s="32"/>
      <c r="J32" s="223"/>
      <c r="K32" s="284"/>
      <c r="L32" s="182"/>
    </row>
    <row r="33" spans="1:12" x14ac:dyDescent="0.2">
      <c r="A33" s="4"/>
      <c r="B33" s="33"/>
      <c r="C33" s="139"/>
      <c r="D33" s="139"/>
      <c r="E33" s="140"/>
      <c r="F33" s="141"/>
      <c r="G33" s="110"/>
      <c r="H33" s="32"/>
      <c r="I33" s="32"/>
      <c r="J33" s="223"/>
      <c r="K33" s="284"/>
      <c r="L33" s="182"/>
    </row>
    <row r="34" spans="1:12" x14ac:dyDescent="0.2">
      <c r="A34" s="4"/>
      <c r="B34" s="33"/>
      <c r="C34" s="32"/>
      <c r="D34" s="32"/>
      <c r="E34" s="41"/>
      <c r="F34" s="190"/>
      <c r="G34" s="32"/>
      <c r="H34" s="32"/>
      <c r="I34" s="32"/>
      <c r="J34" s="223"/>
      <c r="K34" s="284"/>
      <c r="L34" s="182"/>
    </row>
    <row r="35" spans="1:12" x14ac:dyDescent="0.2">
      <c r="A35" s="4"/>
      <c r="B35" s="33"/>
      <c r="C35" s="139"/>
      <c r="D35" s="215"/>
      <c r="E35" s="216"/>
      <c r="F35" s="217"/>
      <c r="G35" s="215"/>
      <c r="H35" s="32"/>
      <c r="I35" s="32"/>
      <c r="J35" s="223"/>
      <c r="K35" s="284"/>
      <c r="L35" s="182"/>
    </row>
    <row r="36" spans="1:12" x14ac:dyDescent="0.2">
      <c r="A36" s="4"/>
      <c r="B36" s="33"/>
      <c r="C36" s="32"/>
      <c r="D36" s="32"/>
      <c r="E36" s="41"/>
      <c r="F36" s="32"/>
      <c r="G36" s="32"/>
      <c r="H36" s="32"/>
      <c r="I36" s="32"/>
      <c r="J36" s="37"/>
      <c r="K36" s="284"/>
      <c r="L36" s="182"/>
    </row>
    <row r="37" spans="1:12" x14ac:dyDescent="0.2">
      <c r="A37" s="4"/>
      <c r="B37" s="33"/>
      <c r="C37" s="32"/>
      <c r="D37" s="32"/>
      <c r="E37" s="41"/>
      <c r="F37" s="32"/>
      <c r="G37" s="32"/>
      <c r="H37" s="32"/>
      <c r="I37" s="32"/>
      <c r="J37" s="223"/>
      <c r="K37" s="284"/>
      <c r="L37" s="182"/>
    </row>
    <row r="38" spans="1:12" x14ac:dyDescent="0.2">
      <c r="A38" s="4"/>
      <c r="B38" s="33"/>
      <c r="C38" s="139"/>
      <c r="D38" s="139"/>
      <c r="E38" s="140"/>
      <c r="F38" s="141"/>
      <c r="G38" s="110"/>
      <c r="H38" s="215"/>
      <c r="I38" s="32"/>
      <c r="J38" s="231"/>
      <c r="K38" s="284"/>
      <c r="L38" s="182"/>
    </row>
    <row r="39" spans="1:12" x14ac:dyDescent="0.2">
      <c r="A39" s="4"/>
      <c r="B39" s="249"/>
      <c r="C39" s="139"/>
      <c r="D39" s="139"/>
      <c r="E39" s="140"/>
      <c r="F39" s="141"/>
      <c r="G39" s="110"/>
      <c r="H39" s="215"/>
      <c r="I39" s="32"/>
      <c r="J39" s="231"/>
      <c r="K39" s="284"/>
      <c r="L39" s="214"/>
    </row>
    <row r="40" spans="1:12" x14ac:dyDescent="0.2">
      <c r="A40" s="4"/>
      <c r="B40" s="249"/>
      <c r="C40" s="215"/>
      <c r="D40" s="215"/>
      <c r="E40" s="218"/>
      <c r="F40" s="215"/>
      <c r="G40" s="215"/>
      <c r="H40" s="32"/>
      <c r="I40" s="32"/>
      <c r="J40" s="231"/>
      <c r="K40" s="38"/>
      <c r="L40" s="214"/>
    </row>
    <row r="41" spans="1:12" x14ac:dyDescent="0.2">
      <c r="A41" s="32"/>
      <c r="B41" s="249"/>
      <c r="C41" s="4"/>
      <c r="D41" s="32"/>
      <c r="E41" s="197"/>
      <c r="F41" s="198"/>
      <c r="G41" s="32"/>
      <c r="H41" s="32"/>
      <c r="I41" s="32"/>
      <c r="J41" s="231"/>
      <c r="K41" s="38"/>
      <c r="L41" s="214"/>
    </row>
    <row r="42" spans="1:12" x14ac:dyDescent="0.2">
      <c r="A42" s="32"/>
      <c r="B42" s="249"/>
      <c r="C42" s="215"/>
      <c r="D42" s="215"/>
      <c r="E42" s="218"/>
      <c r="F42" s="215"/>
      <c r="G42" s="215"/>
      <c r="H42" s="32"/>
      <c r="I42" s="32"/>
      <c r="J42" s="231"/>
      <c r="K42" s="38"/>
      <c r="L42" s="214"/>
    </row>
    <row r="43" spans="1:12" x14ac:dyDescent="0.2">
      <c r="A43" s="32"/>
      <c r="B43" s="249"/>
      <c r="C43" s="4"/>
      <c r="D43" s="32"/>
      <c r="E43" s="197"/>
      <c r="F43" s="198"/>
      <c r="G43" s="32"/>
      <c r="H43" s="32"/>
      <c r="I43" s="32"/>
      <c r="J43" s="231"/>
      <c r="K43" s="38"/>
      <c r="L43" s="214"/>
    </row>
    <row r="44" spans="1:12" x14ac:dyDescent="0.2">
      <c r="A44" s="32"/>
      <c r="B44" s="249"/>
      <c r="C44" s="32"/>
      <c r="D44" s="180"/>
      <c r="E44" s="35"/>
      <c r="F44" s="36"/>
      <c r="G44" s="32"/>
      <c r="H44" s="32"/>
      <c r="I44" s="32"/>
      <c r="J44" s="231"/>
      <c r="K44" s="38"/>
      <c r="L44" s="214"/>
    </row>
    <row r="45" spans="1:12" x14ac:dyDescent="0.2">
      <c r="A45" s="32"/>
      <c r="B45" s="249"/>
      <c r="C45" s="32"/>
      <c r="D45" s="180"/>
      <c r="E45" s="35"/>
      <c r="F45" s="36"/>
      <c r="G45" s="32"/>
      <c r="H45" s="32"/>
      <c r="I45" s="32"/>
      <c r="J45" s="231"/>
      <c r="K45" s="38"/>
      <c r="L45" s="214"/>
    </row>
    <row r="46" spans="1:12" x14ac:dyDescent="0.2">
      <c r="A46" s="32"/>
      <c r="B46" s="249"/>
      <c r="C46" s="215"/>
      <c r="D46" s="215"/>
      <c r="E46" s="218"/>
      <c r="F46" s="215"/>
      <c r="G46" s="215"/>
      <c r="H46" s="32"/>
      <c r="I46" s="32"/>
      <c r="J46" s="37"/>
      <c r="K46" s="38"/>
      <c r="L46" s="214"/>
    </row>
    <row r="47" spans="1:12" x14ac:dyDescent="0.2">
      <c r="A47" s="32"/>
      <c r="B47" s="109"/>
      <c r="C47" s="32"/>
      <c r="D47" s="215"/>
      <c r="E47" s="218"/>
      <c r="F47" s="215"/>
      <c r="G47" s="215"/>
      <c r="H47" s="139"/>
      <c r="I47" s="32"/>
      <c r="J47" s="37"/>
      <c r="K47" s="38"/>
      <c r="L47" s="214"/>
    </row>
    <row r="48" spans="1:12" x14ac:dyDescent="0.2">
      <c r="A48" s="32"/>
      <c r="B48" s="109"/>
      <c r="C48" s="32"/>
      <c r="D48" s="215"/>
      <c r="E48" s="218"/>
      <c r="F48" s="215"/>
      <c r="G48" s="215"/>
      <c r="H48" s="139"/>
      <c r="I48" s="32"/>
      <c r="J48" s="223"/>
      <c r="K48" s="38"/>
      <c r="L48" s="214"/>
    </row>
    <row r="49" spans="1:12" x14ac:dyDescent="0.2">
      <c r="A49" s="32"/>
      <c r="B49" s="33"/>
      <c r="C49" s="32"/>
      <c r="D49" s="32"/>
      <c r="E49" s="41"/>
      <c r="F49" s="32"/>
      <c r="G49" s="32"/>
      <c r="H49" s="32"/>
      <c r="I49" s="32"/>
      <c r="J49" s="223"/>
      <c r="K49" s="38"/>
      <c r="L49" s="214"/>
    </row>
    <row r="50" spans="1:12" ht="42" customHeight="1" x14ac:dyDescent="0.2">
      <c r="A50" s="32"/>
      <c r="B50" s="33"/>
      <c r="C50" s="32"/>
      <c r="D50" s="32"/>
      <c r="E50" s="41"/>
      <c r="F50" s="32"/>
      <c r="G50" s="32"/>
      <c r="H50" s="32"/>
      <c r="I50" s="32"/>
      <c r="J50" s="223"/>
      <c r="K50" s="38"/>
      <c r="L50" s="214"/>
    </row>
    <row r="51" spans="1:12" x14ac:dyDescent="0.2">
      <c r="A51" s="32"/>
      <c r="B51" s="33"/>
      <c r="C51" s="32"/>
      <c r="D51" s="32"/>
      <c r="E51" s="41"/>
      <c r="F51" s="32"/>
      <c r="G51" s="32"/>
      <c r="H51" s="32"/>
      <c r="I51" s="32"/>
      <c r="J51" s="223"/>
      <c r="K51" s="38"/>
      <c r="L51" s="214"/>
    </row>
    <row r="52" spans="1:12" x14ac:dyDescent="0.2">
      <c r="A52" s="32"/>
      <c r="B52" s="33"/>
      <c r="C52" s="32"/>
      <c r="D52" s="32"/>
      <c r="E52" s="41"/>
      <c r="F52" s="32"/>
      <c r="G52" s="32"/>
      <c r="H52" s="32"/>
      <c r="I52" s="32"/>
      <c r="J52" s="223"/>
      <c r="K52" s="38"/>
      <c r="L52" s="214"/>
    </row>
    <row r="53" spans="1:12" x14ac:dyDescent="0.2">
      <c r="A53" s="32"/>
      <c r="B53" s="33"/>
      <c r="C53" s="32"/>
      <c r="D53" s="32"/>
      <c r="E53" s="41"/>
      <c r="F53" s="32"/>
      <c r="G53" s="32"/>
      <c r="H53" s="32"/>
      <c r="I53" s="32"/>
      <c r="K53" s="38"/>
      <c r="L53" s="214"/>
    </row>
  </sheetData>
  <mergeCells count="7">
    <mergeCell ref="A1:L1"/>
    <mergeCell ref="A2:L2"/>
    <mergeCell ref="A4:A5"/>
    <mergeCell ref="B4:B5"/>
    <mergeCell ref="C4:G4"/>
    <mergeCell ref="H4:K4"/>
    <mergeCell ref="L4:L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31"/>
  <sheetViews>
    <sheetView tabSelected="1" view="pageBreakPreview" topLeftCell="A99" zoomScale="70" zoomScaleNormal="80" zoomScaleSheetLayoutView="70" workbookViewId="0">
      <selection activeCell="N112" sqref="N112"/>
    </sheetView>
  </sheetViews>
  <sheetFormatPr defaultRowHeight="12.75" x14ac:dyDescent="0.2"/>
  <cols>
    <col min="1" max="1" width="28.42578125" customWidth="1"/>
    <col min="2" max="2" width="22.140625" customWidth="1"/>
    <col min="3" max="3" width="21.42578125" customWidth="1"/>
    <col min="4" max="4" width="23.5703125" customWidth="1"/>
    <col min="5" max="5" width="23.85546875" customWidth="1"/>
    <col min="6" max="6" width="21.28515625" customWidth="1"/>
    <col min="7" max="7" width="20.7109375" customWidth="1"/>
    <col min="8" max="11" width="20.85546875" customWidth="1"/>
    <col min="12" max="12" width="20.7109375" customWidth="1"/>
    <col min="13" max="13" width="20" customWidth="1"/>
    <col min="14" max="14" width="20.85546875" customWidth="1"/>
    <col min="15" max="15" width="26.42578125" customWidth="1"/>
    <col min="16" max="16" width="12.5703125" customWidth="1"/>
    <col min="17" max="17" width="14.5703125" customWidth="1"/>
  </cols>
  <sheetData>
    <row r="1" spans="1:16" x14ac:dyDescent="0.2">
      <c r="A1" s="296" t="s">
        <v>646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</row>
    <row r="2" spans="1:16" x14ac:dyDescent="0.2">
      <c r="A2" s="297"/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</row>
    <row r="3" spans="1:16" ht="38.25" x14ac:dyDescent="0.2">
      <c r="A3" s="219" t="s">
        <v>427</v>
      </c>
      <c r="B3" s="219" t="s">
        <v>433</v>
      </c>
      <c r="C3" s="219" t="s">
        <v>428</v>
      </c>
      <c r="D3" s="219" t="s">
        <v>429</v>
      </c>
      <c r="E3" s="219" t="s">
        <v>430</v>
      </c>
      <c r="F3" s="219" t="s">
        <v>431</v>
      </c>
      <c r="G3" s="219" t="s">
        <v>434</v>
      </c>
      <c r="H3" s="219" t="s">
        <v>590</v>
      </c>
      <c r="I3" s="219" t="s">
        <v>699</v>
      </c>
      <c r="J3" s="219" t="s">
        <v>780</v>
      </c>
      <c r="K3" s="219" t="s">
        <v>910</v>
      </c>
      <c r="L3" s="219" t="s">
        <v>951</v>
      </c>
      <c r="M3" s="219" t="s">
        <v>999</v>
      </c>
      <c r="N3" s="219" t="s">
        <v>1055</v>
      </c>
      <c r="O3" s="219" t="s">
        <v>432</v>
      </c>
    </row>
    <row r="4" spans="1:16" ht="38.25" x14ac:dyDescent="0.2">
      <c r="A4" s="222" t="s">
        <v>280</v>
      </c>
      <c r="B4" s="151">
        <v>0</v>
      </c>
      <c r="C4" s="156">
        <v>0</v>
      </c>
      <c r="D4" s="160">
        <v>0</v>
      </c>
      <c r="E4" s="165">
        <f>'2016'!J28</f>
        <v>6287400</v>
      </c>
      <c r="F4" s="168">
        <f>'2017'!J14+'2017'!J15+'2017'!J42+'2017'!J43+'2017'!J49+'2017'!J54</f>
        <v>68790300</v>
      </c>
      <c r="G4" s="186">
        <v>67600000</v>
      </c>
      <c r="H4" s="189">
        <f>'2019'!J8+'2019'!J9+'2019'!J11+'2019'!J55</f>
        <v>66500000</v>
      </c>
      <c r="I4" s="189">
        <v>61500000</v>
      </c>
      <c r="J4" s="189">
        <v>62500000</v>
      </c>
      <c r="K4" s="189">
        <f>'2022'!J50+'2022'!J53+'2022'!J31</f>
        <v>80341200</v>
      </c>
      <c r="L4" s="189">
        <v>76057100</v>
      </c>
      <c r="M4" s="189">
        <v>76200000</v>
      </c>
      <c r="N4" s="189">
        <f>'2025'!J7</f>
        <v>10000000</v>
      </c>
      <c r="O4" s="85">
        <f>SUM(B4:M4)</f>
        <v>565776000</v>
      </c>
      <c r="P4" s="149"/>
    </row>
    <row r="5" spans="1:16" ht="51" x14ac:dyDescent="0.2">
      <c r="A5" s="222" t="s">
        <v>29</v>
      </c>
      <c r="B5" s="152">
        <f>'2013-2014'!J8</f>
        <v>2100000</v>
      </c>
      <c r="C5" s="157">
        <f>'2013-2014'!J58</f>
        <v>4000000</v>
      </c>
      <c r="D5" s="160">
        <v>0</v>
      </c>
      <c r="E5" s="165">
        <f>'2016'!J38+'2016'!J35+'2016'!J34+'2016'!J25+'2016'!J24</f>
        <v>5893300</v>
      </c>
      <c r="F5" s="169">
        <f>'2017'!J9+'2017'!J18+'2017'!J19+'2017'!J39+'2017'!J45</f>
        <v>5974100</v>
      </c>
      <c r="G5" s="186">
        <v>13624000</v>
      </c>
      <c r="H5" s="189">
        <f>'2019'!J29</f>
        <v>2700000</v>
      </c>
      <c r="I5" s="189">
        <v>3000000</v>
      </c>
      <c r="J5" s="189">
        <v>5812849</v>
      </c>
      <c r="K5" s="189">
        <v>7000180</v>
      </c>
      <c r="L5" s="189">
        <v>6774412</v>
      </c>
      <c r="M5" s="279">
        <f>'2024'!J34+'2024'!J32+'2024'!J31+'2024'!J22</f>
        <v>10450516.300000001</v>
      </c>
      <c r="N5" s="279">
        <f>'2025'!J12</f>
        <v>3032500</v>
      </c>
      <c r="O5" s="85">
        <f>SUM(B5:L5)</f>
        <v>56878841</v>
      </c>
      <c r="P5" s="149"/>
    </row>
    <row r="6" spans="1:16" ht="51" x14ac:dyDescent="0.2">
      <c r="A6" s="82" t="s">
        <v>443</v>
      </c>
      <c r="B6" s="151">
        <v>0</v>
      </c>
      <c r="C6" s="156">
        <v>0</v>
      </c>
      <c r="D6" s="160">
        <v>0</v>
      </c>
      <c r="E6" s="150">
        <v>0</v>
      </c>
      <c r="F6" s="168">
        <f>'2017'!J46+'2017'!J44</f>
        <v>8300000</v>
      </c>
      <c r="G6" s="186">
        <v>0</v>
      </c>
      <c r="H6" s="189">
        <v>111200</v>
      </c>
      <c r="I6" s="189"/>
      <c r="J6" s="189"/>
      <c r="K6" s="189"/>
      <c r="L6" s="189">
        <v>111200</v>
      </c>
      <c r="M6" s="189">
        <f>'2024'!J29+'2024'!J33+'2024'!J38+'2024'!J39</f>
        <v>1623699</v>
      </c>
      <c r="N6" s="189"/>
      <c r="O6" s="85">
        <f>SUM(B6:L6)</f>
        <v>8522400</v>
      </c>
    </row>
    <row r="7" spans="1:16" ht="38.25" x14ac:dyDescent="0.2">
      <c r="A7" s="222" t="s">
        <v>11</v>
      </c>
      <c r="B7" s="151">
        <f>'2013-2014'!J11+'2013-2014'!J29</f>
        <v>260000</v>
      </c>
      <c r="C7" s="156">
        <f>'2013-2014'!J34</f>
        <v>80000</v>
      </c>
      <c r="D7" s="160">
        <v>73000</v>
      </c>
      <c r="E7" s="150">
        <f>'2016'!J11+'2016'!C40</f>
        <v>20000</v>
      </c>
      <c r="F7" s="168">
        <f>'2017'!J16+'2017'!J17+'2017'!J25+'2017'!J47</f>
        <v>2425000</v>
      </c>
      <c r="G7" s="186">
        <v>200000</v>
      </c>
      <c r="H7" s="189"/>
      <c r="I7" s="189">
        <v>183288</v>
      </c>
      <c r="J7" s="189"/>
      <c r="K7" s="189"/>
      <c r="L7" s="189"/>
      <c r="M7" s="189"/>
      <c r="N7" s="189"/>
      <c r="O7" s="85">
        <f>SUM(B7:K7)</f>
        <v>3241288</v>
      </c>
    </row>
    <row r="8" spans="1:16" ht="38.25" x14ac:dyDescent="0.2">
      <c r="A8" s="222" t="s">
        <v>32</v>
      </c>
      <c r="B8" s="151">
        <f>'2013-2014'!J9</f>
        <v>2000000</v>
      </c>
      <c r="C8" s="157">
        <v>0</v>
      </c>
      <c r="D8" s="161">
        <v>2000000</v>
      </c>
      <c r="E8" s="165">
        <f>'2016'!J26+'2016'!D47</f>
        <v>2000000</v>
      </c>
      <c r="F8" s="169">
        <f>'2017'!J10</f>
        <v>2000000</v>
      </c>
      <c r="G8" s="186">
        <v>1500000</v>
      </c>
      <c r="H8" s="189">
        <f>'2019'!J30</f>
        <v>1000000</v>
      </c>
      <c r="I8" s="189"/>
      <c r="J8" s="189">
        <v>1727478</v>
      </c>
      <c r="K8" s="189">
        <v>1727478</v>
      </c>
      <c r="L8" s="189"/>
      <c r="M8" s="189"/>
      <c r="N8" s="189"/>
      <c r="O8" s="85">
        <f>SUM(B8:K8)</f>
        <v>13954956</v>
      </c>
    </row>
    <row r="9" spans="1:16" ht="25.5" x14ac:dyDescent="0.2">
      <c r="A9" s="222" t="s">
        <v>33</v>
      </c>
      <c r="B9" s="152">
        <v>600000</v>
      </c>
      <c r="C9" s="156">
        <v>0</v>
      </c>
      <c r="D9" s="160">
        <v>0</v>
      </c>
      <c r="E9" s="150">
        <v>0</v>
      </c>
      <c r="F9" s="168">
        <v>0</v>
      </c>
      <c r="G9" s="186">
        <v>2800000</v>
      </c>
      <c r="H9" s="189"/>
      <c r="I9" s="189"/>
      <c r="J9" s="189"/>
      <c r="K9" s="189">
        <v>2321722</v>
      </c>
      <c r="L9" s="189"/>
      <c r="M9" s="189"/>
      <c r="N9" s="189"/>
      <c r="O9" s="85">
        <f>SUM(B9:K9)</f>
        <v>5721722</v>
      </c>
    </row>
    <row r="10" spans="1:16" ht="63.75" x14ac:dyDescent="0.2">
      <c r="A10" s="222" t="s">
        <v>12</v>
      </c>
      <c r="B10" s="151">
        <v>100000</v>
      </c>
      <c r="C10" s="156">
        <f>'2013-2014'!J35</f>
        <v>60000</v>
      </c>
      <c r="D10" s="160">
        <v>73000</v>
      </c>
      <c r="E10" s="150">
        <v>130000</v>
      </c>
      <c r="F10" s="168">
        <v>150000</v>
      </c>
      <c r="G10" s="186">
        <v>120000</v>
      </c>
      <c r="H10" s="189">
        <f>'2019'!J12</f>
        <v>190000</v>
      </c>
      <c r="I10" s="189">
        <v>180000</v>
      </c>
      <c r="J10" s="189">
        <v>200000</v>
      </c>
      <c r="K10" s="189">
        <v>250000</v>
      </c>
      <c r="L10" s="189"/>
      <c r="M10" s="189"/>
      <c r="N10" s="189"/>
      <c r="O10" s="85">
        <f>SUM(B10:K10)</f>
        <v>1453000</v>
      </c>
    </row>
    <row r="11" spans="1:16" ht="51" x14ac:dyDescent="0.2">
      <c r="A11" s="232" t="s">
        <v>13</v>
      </c>
      <c r="B11" s="233">
        <v>160000</v>
      </c>
      <c r="C11" s="233">
        <v>220000</v>
      </c>
      <c r="D11" s="233">
        <v>0</v>
      </c>
      <c r="E11" s="233">
        <f>'2016'!J29</f>
        <v>999102.44</v>
      </c>
      <c r="F11" s="233">
        <v>0</v>
      </c>
      <c r="G11" s="235">
        <v>0</v>
      </c>
      <c r="H11" s="233"/>
      <c r="I11" s="233"/>
      <c r="J11" s="233"/>
      <c r="K11" s="233"/>
      <c r="L11" s="233"/>
      <c r="M11" s="233"/>
      <c r="N11" s="233"/>
      <c r="O11" s="233">
        <f>SUM(B11:K11)</f>
        <v>1379102.44</v>
      </c>
    </row>
    <row r="12" spans="1:16" ht="51" x14ac:dyDescent="0.2">
      <c r="A12" s="222" t="s">
        <v>14</v>
      </c>
      <c r="B12" s="151">
        <v>120000</v>
      </c>
      <c r="C12" s="156">
        <f>'2013-2014'!J37+'2013-2014'!J55</f>
        <v>707390</v>
      </c>
      <c r="D12" s="160">
        <v>165000</v>
      </c>
      <c r="E12" s="165">
        <f>'2016'!J13+'2016'!C40</f>
        <v>215730</v>
      </c>
      <c r="F12" s="168">
        <v>350000</v>
      </c>
      <c r="G12" s="186">
        <v>200000</v>
      </c>
      <c r="H12" s="189">
        <f>'2019'!J15</f>
        <v>105945</v>
      </c>
      <c r="I12" s="189">
        <v>271402</v>
      </c>
      <c r="J12" s="189"/>
      <c r="K12" s="189"/>
      <c r="L12" s="189"/>
      <c r="M12" s="189">
        <v>957500</v>
      </c>
      <c r="N12" s="189"/>
      <c r="O12" s="85">
        <f>SUM(B12:M12)</f>
        <v>3092967</v>
      </c>
    </row>
    <row r="13" spans="1:16" ht="51" x14ac:dyDescent="0.2">
      <c r="A13" s="222" t="s">
        <v>15</v>
      </c>
      <c r="B13" s="151">
        <v>180000</v>
      </c>
      <c r="C13" s="156">
        <f>'2013-2014'!J38</f>
        <v>220000</v>
      </c>
      <c r="D13" s="160">
        <v>0</v>
      </c>
      <c r="E13" s="165">
        <f>'2016'!J9+'2016'!C40</f>
        <v>354570</v>
      </c>
      <c r="F13" s="168">
        <v>0</v>
      </c>
      <c r="G13" s="186">
        <v>100000</v>
      </c>
      <c r="H13" s="189"/>
      <c r="I13" s="189"/>
      <c r="J13" s="189"/>
      <c r="K13" s="189"/>
      <c r="L13" s="189"/>
      <c r="M13" s="189"/>
      <c r="N13" s="189"/>
      <c r="O13" s="85">
        <f>SUM(B13:K13)</f>
        <v>854570</v>
      </c>
    </row>
    <row r="14" spans="1:16" ht="51" x14ac:dyDescent="0.2">
      <c r="A14" s="222" t="s">
        <v>23</v>
      </c>
      <c r="B14" s="151">
        <v>200000</v>
      </c>
      <c r="C14" s="156">
        <f>'2013-2014'!J46</f>
        <v>295000</v>
      </c>
      <c r="D14" s="161">
        <v>185000</v>
      </c>
      <c r="E14" s="165">
        <f>'2016'!J18+'2016'!D40</f>
        <v>180000</v>
      </c>
      <c r="F14" s="168">
        <f>'2017'!J24</f>
        <v>182000</v>
      </c>
      <c r="G14" s="186">
        <v>240000</v>
      </c>
      <c r="H14" s="189">
        <v>307690</v>
      </c>
      <c r="I14" s="189">
        <v>226000</v>
      </c>
      <c r="J14" s="189">
        <v>231000</v>
      </c>
      <c r="K14" s="189">
        <v>290700</v>
      </c>
      <c r="L14" s="189">
        <v>300720</v>
      </c>
      <c r="M14" s="189">
        <v>317400</v>
      </c>
      <c r="N14" s="189"/>
      <c r="O14" s="85">
        <f>SUM(B14:M14)</f>
        <v>2955510</v>
      </c>
    </row>
    <row r="15" spans="1:16" ht="63.75" x14ac:dyDescent="0.2">
      <c r="A15" s="222" t="s">
        <v>24</v>
      </c>
      <c r="B15" s="151">
        <v>90000</v>
      </c>
      <c r="C15" s="156">
        <f>'2013-2014'!J47+'2013-2014'!J54</f>
        <v>441510</v>
      </c>
      <c r="D15" s="160">
        <v>777200</v>
      </c>
      <c r="E15" s="165">
        <f>'2016'!J22</f>
        <v>205000</v>
      </c>
      <c r="F15" s="168">
        <f>'2017'!J36+'2017'!J51</f>
        <v>610000</v>
      </c>
      <c r="G15" s="186">
        <v>200000</v>
      </c>
      <c r="H15" s="189">
        <f>'2019'!J20</f>
        <v>127145</v>
      </c>
      <c r="I15" s="189">
        <v>511600</v>
      </c>
      <c r="J15" s="189">
        <v>550000</v>
      </c>
      <c r="K15" s="189">
        <v>537000</v>
      </c>
      <c r="L15" s="189">
        <v>380000</v>
      </c>
      <c r="M15" s="189">
        <v>289920</v>
      </c>
      <c r="N15" s="189"/>
      <c r="O15" s="85">
        <f>SUM(B15:M15)</f>
        <v>4719375</v>
      </c>
    </row>
    <row r="16" spans="1:16" ht="63.75" x14ac:dyDescent="0.2">
      <c r="A16" s="222" t="s">
        <v>30</v>
      </c>
      <c r="B16" s="152">
        <v>40000</v>
      </c>
      <c r="C16" s="156">
        <v>0</v>
      </c>
      <c r="D16" s="160">
        <v>0</v>
      </c>
      <c r="E16" s="150">
        <v>0</v>
      </c>
      <c r="F16" s="168">
        <v>0</v>
      </c>
      <c r="G16" s="186">
        <v>0</v>
      </c>
      <c r="H16" s="189"/>
      <c r="I16" s="189"/>
      <c r="J16" s="189"/>
      <c r="K16" s="189"/>
      <c r="L16" s="189"/>
      <c r="M16" s="189"/>
      <c r="N16" s="189"/>
      <c r="O16" s="85">
        <f>SUM(B16:K16)</f>
        <v>40000</v>
      </c>
    </row>
    <row r="17" spans="1:15" ht="51" x14ac:dyDescent="0.2">
      <c r="A17" s="222" t="s">
        <v>27</v>
      </c>
      <c r="B17" s="151">
        <v>90000</v>
      </c>
      <c r="C17" s="156">
        <f>'2013-2014'!J48</f>
        <v>170000</v>
      </c>
      <c r="D17" s="161">
        <v>190000</v>
      </c>
      <c r="E17" s="165">
        <f>'2016'!J19</f>
        <v>355000</v>
      </c>
      <c r="F17" s="168">
        <v>150000</v>
      </c>
      <c r="G17" s="186">
        <v>400000</v>
      </c>
      <c r="H17" s="189">
        <v>300000</v>
      </c>
      <c r="I17" s="189">
        <v>540000</v>
      </c>
      <c r="J17" s="189">
        <v>400000</v>
      </c>
      <c r="K17" s="189">
        <v>1073175</v>
      </c>
      <c r="L17" s="189">
        <v>332640</v>
      </c>
      <c r="M17" s="189"/>
      <c r="N17" s="189"/>
      <c r="O17" s="85">
        <f>SUM(B17:L17)</f>
        <v>4000815</v>
      </c>
    </row>
    <row r="18" spans="1:15" ht="38.25" x14ac:dyDescent="0.2">
      <c r="A18" s="232" t="s">
        <v>31</v>
      </c>
      <c r="B18" s="233">
        <v>100000</v>
      </c>
      <c r="C18" s="233">
        <f>'2013-2014'!J49</f>
        <v>40000</v>
      </c>
      <c r="D18" s="233">
        <v>0</v>
      </c>
      <c r="E18" s="234">
        <f>'2016'!J10</f>
        <v>30670</v>
      </c>
      <c r="F18" s="233">
        <v>90000</v>
      </c>
      <c r="G18" s="235">
        <v>0</v>
      </c>
      <c r="H18" s="233"/>
      <c r="I18" s="233"/>
      <c r="J18" s="233"/>
      <c r="K18" s="233"/>
      <c r="L18" s="233"/>
      <c r="M18" s="233"/>
      <c r="N18" s="233"/>
      <c r="O18" s="233">
        <f>SUM(B18:K18)</f>
        <v>260670</v>
      </c>
    </row>
    <row r="19" spans="1:15" ht="51" x14ac:dyDescent="0.2">
      <c r="A19" s="232" t="s">
        <v>16</v>
      </c>
      <c r="B19" s="233">
        <v>70000</v>
      </c>
      <c r="C19" s="233">
        <v>80000</v>
      </c>
      <c r="D19" s="234">
        <v>70000</v>
      </c>
      <c r="E19" s="233">
        <v>0</v>
      </c>
      <c r="F19" s="233">
        <v>0</v>
      </c>
      <c r="G19" s="235">
        <v>0</v>
      </c>
      <c r="H19" s="233"/>
      <c r="I19" s="233"/>
      <c r="J19" s="233"/>
      <c r="K19" s="233"/>
      <c r="L19" s="233"/>
      <c r="M19" s="233"/>
      <c r="N19" s="233"/>
      <c r="O19" s="233">
        <f>SUM(B19:K19)</f>
        <v>220000</v>
      </c>
    </row>
    <row r="20" spans="1:15" ht="51" x14ac:dyDescent="0.2">
      <c r="A20" s="222" t="s">
        <v>17</v>
      </c>
      <c r="B20" s="151">
        <v>100000</v>
      </c>
      <c r="C20" s="156">
        <v>130000</v>
      </c>
      <c r="D20" s="161">
        <v>140000</v>
      </c>
      <c r="E20" s="165">
        <f>'2016'!J14</f>
        <v>142250</v>
      </c>
      <c r="F20" s="168">
        <v>94500</v>
      </c>
      <c r="G20" s="186">
        <v>170000</v>
      </c>
      <c r="H20" s="189">
        <f>'2019'!J14</f>
        <v>116403</v>
      </c>
      <c r="I20" s="189">
        <v>407760</v>
      </c>
      <c r="J20" s="189">
        <v>250000</v>
      </c>
      <c r="K20" s="189">
        <v>481308</v>
      </c>
      <c r="L20" s="189">
        <v>332598</v>
      </c>
      <c r="M20" s="189">
        <v>243600</v>
      </c>
      <c r="N20" s="189"/>
      <c r="O20" s="85">
        <f>SUM(B20:M20)</f>
        <v>2608419</v>
      </c>
    </row>
    <row r="21" spans="1:15" ht="63.75" x14ac:dyDescent="0.2">
      <c r="A21" s="222" t="s">
        <v>18</v>
      </c>
      <c r="B21" s="151">
        <v>100000</v>
      </c>
      <c r="C21" s="156">
        <v>60000</v>
      </c>
      <c r="D21" s="160">
        <v>100000</v>
      </c>
      <c r="E21" s="150">
        <v>210000</v>
      </c>
      <c r="F21" s="168">
        <v>110000</v>
      </c>
      <c r="G21" s="186">
        <v>190000</v>
      </c>
      <c r="H21" s="189">
        <f>'2019'!J13</f>
        <v>150000</v>
      </c>
      <c r="I21" s="189"/>
      <c r="J21" s="189">
        <v>100000</v>
      </c>
      <c r="K21" s="189">
        <v>286000</v>
      </c>
      <c r="L21" s="189"/>
      <c r="M21" s="189"/>
      <c r="N21" s="189"/>
      <c r="O21" s="85">
        <f>SUM(B21:K21)</f>
        <v>1306000</v>
      </c>
    </row>
    <row r="22" spans="1:15" ht="51" x14ac:dyDescent="0.2">
      <c r="A22" s="222" t="s">
        <v>19</v>
      </c>
      <c r="B22" s="151">
        <v>100000</v>
      </c>
      <c r="C22" s="156">
        <v>125000</v>
      </c>
      <c r="D22" s="160">
        <v>172000</v>
      </c>
      <c r="E22" s="150">
        <v>175550</v>
      </c>
      <c r="F22" s="168">
        <v>250000</v>
      </c>
      <c r="G22" s="186">
        <v>200000</v>
      </c>
      <c r="H22" s="189">
        <f>'2019'!J17</f>
        <v>251000</v>
      </c>
      <c r="I22" s="189">
        <v>264000</v>
      </c>
      <c r="J22" s="189">
        <v>500000</v>
      </c>
      <c r="K22" s="189">
        <v>708000</v>
      </c>
      <c r="L22" s="189">
        <v>1614525</v>
      </c>
      <c r="M22" s="189">
        <v>1080500</v>
      </c>
      <c r="N22" s="189"/>
      <c r="O22" s="85">
        <f>SUM(B22:M22)</f>
        <v>5440575</v>
      </c>
    </row>
    <row r="23" spans="1:15" ht="63.75" x14ac:dyDescent="0.2">
      <c r="A23" s="222" t="s">
        <v>20</v>
      </c>
      <c r="B23" s="151">
        <v>100000</v>
      </c>
      <c r="C23" s="156">
        <v>60000</v>
      </c>
      <c r="D23" s="160">
        <v>85000</v>
      </c>
      <c r="E23" s="150">
        <v>54330</v>
      </c>
      <c r="F23" s="168">
        <v>120500</v>
      </c>
      <c r="G23" s="186">
        <v>159300</v>
      </c>
      <c r="H23" s="189">
        <f>'2019'!J16</f>
        <v>240794</v>
      </c>
      <c r="I23" s="189"/>
      <c r="J23" s="189">
        <v>350000</v>
      </c>
      <c r="K23" s="189"/>
      <c r="L23" s="189"/>
      <c r="M23" s="189"/>
      <c r="N23" s="189"/>
      <c r="O23" s="85">
        <f t="shared" ref="O23:O28" si="0">SUM(B23:K23)</f>
        <v>1169924</v>
      </c>
    </row>
    <row r="24" spans="1:15" ht="51" x14ac:dyDescent="0.2">
      <c r="A24" s="222" t="s">
        <v>21</v>
      </c>
      <c r="B24" s="151">
        <v>100000</v>
      </c>
      <c r="C24" s="156">
        <v>95000</v>
      </c>
      <c r="D24" s="160">
        <v>124600</v>
      </c>
      <c r="E24" s="150">
        <v>0</v>
      </c>
      <c r="F24" s="168">
        <v>0</v>
      </c>
      <c r="G24" s="186">
        <v>0</v>
      </c>
      <c r="H24" s="189">
        <v>0</v>
      </c>
      <c r="I24" s="189"/>
      <c r="J24" s="189"/>
      <c r="K24" s="189"/>
      <c r="L24" s="189"/>
      <c r="M24" s="189"/>
      <c r="N24" s="189"/>
      <c r="O24" s="85">
        <f t="shared" si="0"/>
        <v>319600</v>
      </c>
    </row>
    <row r="25" spans="1:15" ht="38.25" x14ac:dyDescent="0.2">
      <c r="A25" s="222" t="s">
        <v>22</v>
      </c>
      <c r="B25" s="151">
        <v>60000</v>
      </c>
      <c r="C25" s="156">
        <v>100000</v>
      </c>
      <c r="D25" s="160">
        <v>80000</v>
      </c>
      <c r="E25" s="150">
        <v>0</v>
      </c>
      <c r="F25" s="168">
        <v>0</v>
      </c>
      <c r="G25" s="186">
        <v>0</v>
      </c>
      <c r="H25" s="189"/>
      <c r="I25" s="189"/>
      <c r="J25" s="189"/>
      <c r="K25" s="189"/>
      <c r="L25" s="189"/>
      <c r="M25" s="189"/>
      <c r="N25" s="189"/>
      <c r="O25" s="85">
        <f t="shared" si="0"/>
        <v>240000</v>
      </c>
    </row>
    <row r="26" spans="1:15" ht="38.25" x14ac:dyDescent="0.2">
      <c r="A26" s="232" t="s">
        <v>34</v>
      </c>
      <c r="B26" s="233">
        <v>0</v>
      </c>
      <c r="C26" s="233">
        <v>150000</v>
      </c>
      <c r="D26" s="234">
        <v>195000</v>
      </c>
      <c r="E26" s="234">
        <v>140000</v>
      </c>
      <c r="F26" s="233">
        <v>0</v>
      </c>
      <c r="G26" s="235">
        <v>0</v>
      </c>
      <c r="H26" s="233"/>
      <c r="I26" s="233"/>
      <c r="J26" s="233"/>
      <c r="K26" s="233"/>
      <c r="L26" s="233"/>
      <c r="M26" s="233"/>
      <c r="N26" s="233"/>
      <c r="O26" s="233">
        <f t="shared" si="0"/>
        <v>485000</v>
      </c>
    </row>
    <row r="27" spans="1:15" ht="63.75" x14ac:dyDescent="0.2">
      <c r="A27" s="222" t="s">
        <v>37</v>
      </c>
      <c r="B27" s="151">
        <v>0</v>
      </c>
      <c r="C27" s="157">
        <v>50000</v>
      </c>
      <c r="D27" s="161">
        <v>95500</v>
      </c>
      <c r="E27" s="150">
        <v>0</v>
      </c>
      <c r="F27" s="168">
        <v>100000</v>
      </c>
      <c r="G27" s="186">
        <v>160000</v>
      </c>
      <c r="H27" s="189">
        <f>'2019'!J19</f>
        <v>200000</v>
      </c>
      <c r="I27" s="189"/>
      <c r="J27" s="189">
        <v>200000</v>
      </c>
      <c r="K27" s="189"/>
      <c r="L27" s="189"/>
      <c r="M27" s="189"/>
      <c r="N27" s="189"/>
      <c r="O27" s="85">
        <f t="shared" si="0"/>
        <v>805500</v>
      </c>
    </row>
    <row r="28" spans="1:15" ht="51" x14ac:dyDescent="0.2">
      <c r="A28" s="222" t="s">
        <v>35</v>
      </c>
      <c r="B28" s="151">
        <v>0</v>
      </c>
      <c r="C28" s="156">
        <f>'2013-2014'!J52</f>
        <v>30000</v>
      </c>
      <c r="D28" s="161">
        <v>36300</v>
      </c>
      <c r="E28" s="165">
        <v>86900</v>
      </c>
      <c r="F28" s="168">
        <v>33000</v>
      </c>
      <c r="G28" s="186">
        <v>48470</v>
      </c>
      <c r="H28" s="189">
        <f>'2019'!J23</f>
        <v>90980</v>
      </c>
      <c r="I28" s="189">
        <v>130900</v>
      </c>
      <c r="J28" s="189">
        <v>120000</v>
      </c>
      <c r="K28" s="189"/>
      <c r="L28" s="189"/>
      <c r="M28" s="189"/>
      <c r="N28" s="189"/>
      <c r="O28" s="85">
        <f t="shared" si="0"/>
        <v>576550</v>
      </c>
    </row>
    <row r="29" spans="1:15" ht="76.5" x14ac:dyDescent="0.2">
      <c r="A29" s="222" t="s">
        <v>119</v>
      </c>
      <c r="B29" s="151">
        <v>0</v>
      </c>
      <c r="C29" s="156">
        <f>'2013-2014'!J57+'2013-2014'!J56+'2013-2014'!J53</f>
        <v>4800000</v>
      </c>
      <c r="D29" s="161">
        <v>1500000</v>
      </c>
      <c r="E29" s="165">
        <f>'2016'!J8+'2016'!C40</f>
        <v>2500000</v>
      </c>
      <c r="F29" s="169">
        <f>'2017'!J20+'2017'!J52+'2017'!J53</f>
        <v>2697200</v>
      </c>
      <c r="G29" s="186">
        <v>0</v>
      </c>
      <c r="H29" s="189"/>
      <c r="I29" s="189">
        <v>156600</v>
      </c>
      <c r="J29" s="189"/>
      <c r="K29" s="189">
        <v>2000000</v>
      </c>
      <c r="L29" s="189">
        <v>300000</v>
      </c>
      <c r="M29" s="189"/>
      <c r="N29" s="189"/>
      <c r="O29" s="85">
        <f>SUM(B29:L29)</f>
        <v>13953800</v>
      </c>
    </row>
    <row r="30" spans="1:15" ht="63.75" x14ac:dyDescent="0.2">
      <c r="A30" s="222" t="s">
        <v>8</v>
      </c>
      <c r="B30" s="151">
        <v>0</v>
      </c>
      <c r="C30" s="156">
        <v>0</v>
      </c>
      <c r="D30" s="161">
        <v>200000</v>
      </c>
      <c r="E30" s="150">
        <f>'2016'!J32+'2016'!J27</f>
        <v>4139483.25</v>
      </c>
      <c r="F30" s="168">
        <v>0</v>
      </c>
      <c r="G30" s="186">
        <v>1500000</v>
      </c>
      <c r="H30" s="189">
        <f>'2019'!J31</f>
        <v>1500000</v>
      </c>
      <c r="I30" s="189">
        <v>400000</v>
      </c>
      <c r="J30" s="189">
        <v>2196041</v>
      </c>
      <c r="K30" s="189">
        <v>4569090</v>
      </c>
      <c r="L30" s="189">
        <v>2175587</v>
      </c>
      <c r="M30" s="279">
        <v>1949483.7</v>
      </c>
      <c r="N30" s="279">
        <f>'2025'!J10+'2025'!J13</f>
        <v>3466460</v>
      </c>
      <c r="O30" s="85">
        <f>SUM(B30:L30)</f>
        <v>16680201.25</v>
      </c>
    </row>
    <row r="31" spans="1:15" ht="51" x14ac:dyDescent="0.2">
      <c r="A31" s="222" t="s">
        <v>39</v>
      </c>
      <c r="B31" s="151">
        <v>0</v>
      </c>
      <c r="C31" s="156">
        <v>0</v>
      </c>
      <c r="D31" s="161">
        <v>500000</v>
      </c>
      <c r="E31" s="150">
        <v>500000</v>
      </c>
      <c r="F31" s="168">
        <v>0</v>
      </c>
      <c r="G31" s="186">
        <v>0</v>
      </c>
      <c r="H31" s="189"/>
      <c r="I31" s="189"/>
      <c r="J31" s="189"/>
      <c r="K31" s="189"/>
      <c r="L31" s="189"/>
      <c r="M31" s="189"/>
      <c r="N31" s="189"/>
      <c r="O31" s="85">
        <f>SUM(D31:K31)</f>
        <v>1000000</v>
      </c>
    </row>
    <row r="32" spans="1:15" ht="51" x14ac:dyDescent="0.2">
      <c r="A32" s="222" t="s">
        <v>7</v>
      </c>
      <c r="B32" s="151">
        <v>0</v>
      </c>
      <c r="C32" s="156">
        <v>0</v>
      </c>
      <c r="D32" s="160">
        <v>840000</v>
      </c>
      <c r="E32" s="150">
        <f>'2016'!J33+'2016'!J30+'2016'!J48</f>
        <v>2823304.81</v>
      </c>
      <c r="F32" s="169">
        <v>751000</v>
      </c>
      <c r="G32" s="186">
        <v>0</v>
      </c>
      <c r="H32" s="189">
        <f>'2019'!J32</f>
        <v>800000</v>
      </c>
      <c r="I32" s="189">
        <v>1350000</v>
      </c>
      <c r="J32" s="189">
        <v>417026</v>
      </c>
      <c r="K32" s="189">
        <v>960000</v>
      </c>
      <c r="L32" s="189">
        <v>700000</v>
      </c>
      <c r="M32" s="189">
        <v>3200000</v>
      </c>
      <c r="N32" s="189">
        <f>'2025'!J11</f>
        <v>2001040</v>
      </c>
      <c r="O32" s="85">
        <f>SUM(B32:M32)</f>
        <v>11841330.810000001</v>
      </c>
    </row>
    <row r="33" spans="1:19" ht="51" x14ac:dyDescent="0.2">
      <c r="A33" s="222" t="s">
        <v>283</v>
      </c>
      <c r="B33" s="151">
        <v>0</v>
      </c>
      <c r="C33" s="156">
        <v>0</v>
      </c>
      <c r="D33" s="160">
        <v>0</v>
      </c>
      <c r="E33" s="150">
        <v>500000</v>
      </c>
      <c r="F33" s="168">
        <v>0</v>
      </c>
      <c r="G33" s="186">
        <v>0</v>
      </c>
      <c r="H33" s="189"/>
      <c r="I33" s="189"/>
      <c r="J33" s="189"/>
      <c r="K33" s="189"/>
      <c r="L33" s="189"/>
      <c r="M33" s="189"/>
      <c r="N33" s="189"/>
      <c r="O33" s="85">
        <f>SUM(B33:H33)</f>
        <v>500000</v>
      </c>
    </row>
    <row r="34" spans="1:19" ht="51" x14ac:dyDescent="0.2">
      <c r="A34" s="222" t="s">
        <v>286</v>
      </c>
      <c r="B34" s="151">
        <v>0</v>
      </c>
      <c r="C34" s="156">
        <v>0</v>
      </c>
      <c r="D34" s="161">
        <v>760000</v>
      </c>
      <c r="E34" s="150">
        <v>1000000</v>
      </c>
      <c r="F34" s="168">
        <v>1000000</v>
      </c>
      <c r="G34" s="186">
        <v>1600000</v>
      </c>
      <c r="H34" s="168">
        <v>1300000</v>
      </c>
      <c r="I34" s="168">
        <v>1200000</v>
      </c>
      <c r="J34" s="168">
        <v>4500000</v>
      </c>
      <c r="K34" s="168">
        <v>4500000</v>
      </c>
      <c r="L34" s="168">
        <v>2500000</v>
      </c>
      <c r="M34" s="168">
        <v>3858300</v>
      </c>
      <c r="N34" s="168">
        <f>'2025'!J8</f>
        <v>2000000</v>
      </c>
      <c r="O34" s="85">
        <f>SUM(B34:M34)</f>
        <v>22218300</v>
      </c>
    </row>
    <row r="35" spans="1:19" ht="38.25" x14ac:dyDescent="0.2">
      <c r="A35" s="222" t="s">
        <v>293</v>
      </c>
      <c r="B35" s="151">
        <v>0</v>
      </c>
      <c r="C35" s="156">
        <v>0</v>
      </c>
      <c r="D35" s="160">
        <v>0</v>
      </c>
      <c r="E35" s="165">
        <v>90000</v>
      </c>
      <c r="F35" s="168">
        <f>'2017'!J22+'2017'!J41</f>
        <v>595000</v>
      </c>
      <c r="G35" s="186">
        <v>0</v>
      </c>
      <c r="H35" s="189">
        <v>108000</v>
      </c>
      <c r="I35" s="189"/>
      <c r="J35" s="189"/>
      <c r="K35" s="189"/>
      <c r="L35" s="189"/>
      <c r="M35" s="189"/>
      <c r="N35" s="189"/>
      <c r="O35" s="87">
        <f>SUM(E35:K35)</f>
        <v>793000</v>
      </c>
    </row>
    <row r="36" spans="1:19" ht="38.25" x14ac:dyDescent="0.2">
      <c r="A36" s="222" t="s">
        <v>338</v>
      </c>
      <c r="B36" s="151">
        <v>0</v>
      </c>
      <c r="C36" s="156">
        <v>0</v>
      </c>
      <c r="D36" s="160">
        <v>0</v>
      </c>
      <c r="E36" s="150">
        <v>0</v>
      </c>
      <c r="F36" s="169">
        <v>674800</v>
      </c>
      <c r="G36" s="186">
        <v>300000</v>
      </c>
      <c r="H36" s="189"/>
      <c r="I36" s="189"/>
      <c r="J36" s="189"/>
      <c r="K36" s="189"/>
      <c r="L36" s="189">
        <v>821428.6</v>
      </c>
      <c r="M36" s="189"/>
      <c r="N36" s="189"/>
      <c r="O36" s="86">
        <f>SUM(B36:L36)</f>
        <v>1796228.6</v>
      </c>
    </row>
    <row r="37" spans="1:19" ht="51" x14ac:dyDescent="0.2">
      <c r="A37" s="222" t="s">
        <v>336</v>
      </c>
      <c r="B37" s="151">
        <v>0</v>
      </c>
      <c r="C37" s="156">
        <v>0</v>
      </c>
      <c r="D37" s="160">
        <v>0</v>
      </c>
      <c r="E37" s="150">
        <v>0</v>
      </c>
      <c r="F37" s="169">
        <v>149000</v>
      </c>
      <c r="G37" s="186">
        <v>0</v>
      </c>
      <c r="H37" s="189"/>
      <c r="I37" s="189"/>
      <c r="J37" s="189"/>
      <c r="K37" s="189"/>
      <c r="L37" s="189"/>
      <c r="M37" s="189"/>
      <c r="N37" s="189"/>
      <c r="O37" s="85">
        <f>SUM(B37:H37)</f>
        <v>149000</v>
      </c>
    </row>
    <row r="38" spans="1:19" ht="38.25" x14ac:dyDescent="0.2">
      <c r="A38" s="222" t="s">
        <v>366</v>
      </c>
      <c r="B38" s="151">
        <v>0</v>
      </c>
      <c r="C38" s="156">
        <v>0</v>
      </c>
      <c r="D38" s="160">
        <v>0</v>
      </c>
      <c r="E38" s="150">
        <v>0</v>
      </c>
      <c r="F38" s="169">
        <v>3572377</v>
      </c>
      <c r="G38" s="186">
        <v>3400000</v>
      </c>
      <c r="H38" s="189">
        <v>3400000</v>
      </c>
      <c r="I38" s="189"/>
      <c r="J38" s="189"/>
      <c r="K38" s="189"/>
      <c r="L38" s="189"/>
      <c r="M38" s="189">
        <f>'2024'!J30</f>
        <v>1000000</v>
      </c>
      <c r="N38" s="189"/>
      <c r="O38" s="85">
        <f>SUM(F38:K38)</f>
        <v>10372377</v>
      </c>
    </row>
    <row r="39" spans="1:19" ht="63.75" x14ac:dyDescent="0.2">
      <c r="A39" s="222" t="s">
        <v>368</v>
      </c>
      <c r="B39" s="151">
        <v>0</v>
      </c>
      <c r="C39" s="156">
        <v>0</v>
      </c>
      <c r="D39" s="160">
        <v>0</v>
      </c>
      <c r="E39" s="150">
        <v>0</v>
      </c>
      <c r="F39" s="169">
        <v>500000</v>
      </c>
      <c r="G39" s="186">
        <v>0</v>
      </c>
      <c r="H39" s="189"/>
      <c r="I39" s="189"/>
      <c r="J39" s="189"/>
      <c r="K39" s="189"/>
      <c r="L39" s="189"/>
      <c r="M39" s="189"/>
      <c r="N39" s="189"/>
      <c r="O39" s="85">
        <f>SUM(B39:H39)</f>
        <v>500000</v>
      </c>
    </row>
    <row r="40" spans="1:19" ht="51" x14ac:dyDescent="0.2">
      <c r="A40" s="222" t="s">
        <v>376</v>
      </c>
      <c r="B40" s="151">
        <v>0</v>
      </c>
      <c r="C40" s="156">
        <v>0</v>
      </c>
      <c r="D40" s="160">
        <v>0</v>
      </c>
      <c r="E40" s="150">
        <v>0</v>
      </c>
      <c r="F40" s="168">
        <v>300000</v>
      </c>
      <c r="G40" s="186">
        <v>850000</v>
      </c>
      <c r="H40" s="189">
        <v>889250</v>
      </c>
      <c r="I40" s="189">
        <v>990650</v>
      </c>
      <c r="J40" s="189"/>
      <c r="K40" s="189"/>
      <c r="L40" s="189"/>
      <c r="M40" s="189"/>
      <c r="N40" s="189"/>
      <c r="O40" s="85">
        <f>SUM(B40:K40)</f>
        <v>3029900</v>
      </c>
    </row>
    <row r="41" spans="1:19" ht="25.5" x14ac:dyDescent="0.2">
      <c r="A41" s="222" t="s">
        <v>396</v>
      </c>
      <c r="B41" s="151">
        <v>0</v>
      </c>
      <c r="C41" s="156">
        <v>0</v>
      </c>
      <c r="D41" s="160">
        <v>0</v>
      </c>
      <c r="E41" s="150">
        <v>0</v>
      </c>
      <c r="F41" s="168">
        <v>300000</v>
      </c>
      <c r="G41" s="186">
        <v>0</v>
      </c>
      <c r="H41" s="189"/>
      <c r="I41" s="224"/>
      <c r="J41" s="224"/>
      <c r="K41" s="224"/>
      <c r="L41" s="224"/>
      <c r="M41" s="224"/>
      <c r="N41" s="224"/>
      <c r="O41" s="91">
        <f>SUM(B41:H41)</f>
        <v>300000</v>
      </c>
    </row>
    <row r="42" spans="1:19" ht="63.75" x14ac:dyDescent="0.2">
      <c r="A42" s="92" t="s">
        <v>424</v>
      </c>
      <c r="B42" s="153">
        <v>0</v>
      </c>
      <c r="C42" s="158">
        <v>0</v>
      </c>
      <c r="D42" s="162">
        <v>0</v>
      </c>
      <c r="E42" s="166">
        <v>0</v>
      </c>
      <c r="F42" s="170">
        <v>1000000</v>
      </c>
      <c r="G42" s="172">
        <v>4000000</v>
      </c>
      <c r="H42" s="189"/>
      <c r="I42" s="189"/>
      <c r="J42" s="189"/>
      <c r="K42" s="189"/>
      <c r="L42" s="189"/>
      <c r="M42" s="189"/>
      <c r="N42" s="189"/>
      <c r="O42" s="85">
        <f>SUM(B42:H42)</f>
        <v>5000000</v>
      </c>
    </row>
    <row r="43" spans="1:19" ht="51" x14ac:dyDescent="0.2">
      <c r="A43" s="222" t="s">
        <v>61</v>
      </c>
      <c r="B43" s="154">
        <v>30000</v>
      </c>
      <c r="C43" s="156">
        <v>0</v>
      </c>
      <c r="D43" s="163">
        <v>78400</v>
      </c>
      <c r="E43" s="150">
        <v>0</v>
      </c>
      <c r="F43" s="171">
        <v>40000</v>
      </c>
      <c r="G43" s="186">
        <v>200000</v>
      </c>
      <c r="H43" s="189"/>
      <c r="I43" s="189"/>
      <c r="J43" s="189"/>
      <c r="K43" s="189"/>
      <c r="L43" s="189"/>
      <c r="M43" s="189"/>
      <c r="N43" s="189"/>
      <c r="O43" s="85">
        <f>SUM(B43:K43)</f>
        <v>348400</v>
      </c>
      <c r="P43" s="83"/>
      <c r="Q43" s="83"/>
      <c r="R43" s="83"/>
      <c r="S43" s="83"/>
    </row>
    <row r="44" spans="1:19" ht="38.25" x14ac:dyDescent="0.2">
      <c r="A44" s="222" t="s">
        <v>146</v>
      </c>
      <c r="B44" s="151">
        <v>0</v>
      </c>
      <c r="C44" s="156">
        <v>0</v>
      </c>
      <c r="D44" s="160">
        <v>0</v>
      </c>
      <c r="E44" s="150">
        <f>'2016'!J23</f>
        <v>2000000</v>
      </c>
      <c r="F44" s="171">
        <v>200000</v>
      </c>
      <c r="G44" s="186">
        <v>0</v>
      </c>
      <c r="H44" s="189">
        <v>2179000</v>
      </c>
      <c r="I44" s="189">
        <v>436500</v>
      </c>
      <c r="J44" s="189">
        <v>2000000</v>
      </c>
      <c r="K44" s="189">
        <v>515100</v>
      </c>
      <c r="L44" s="189">
        <v>610500</v>
      </c>
      <c r="M44" s="189"/>
      <c r="N44" s="189"/>
      <c r="O44" s="85">
        <f>SUM(B44:L44)</f>
        <v>7941100</v>
      </c>
    </row>
    <row r="45" spans="1:19" ht="51" x14ac:dyDescent="0.2">
      <c r="A45" s="222" t="s">
        <v>493</v>
      </c>
      <c r="B45" s="155">
        <v>0</v>
      </c>
      <c r="C45" s="159">
        <v>0</v>
      </c>
      <c r="D45" s="164">
        <v>0</v>
      </c>
      <c r="E45" s="167">
        <v>0</v>
      </c>
      <c r="F45" s="168">
        <v>0</v>
      </c>
      <c r="G45" s="188">
        <v>210000</v>
      </c>
      <c r="H45" s="189"/>
      <c r="I45" s="189"/>
      <c r="J45" s="189"/>
      <c r="K45" s="189"/>
      <c r="L45" s="189"/>
      <c r="M45" s="189"/>
      <c r="N45" s="189"/>
      <c r="O45" s="86">
        <f>SUM(B45:H45)</f>
        <v>210000</v>
      </c>
    </row>
    <row r="46" spans="1:19" ht="63.75" x14ac:dyDescent="0.2">
      <c r="A46" s="222" t="s">
        <v>497</v>
      </c>
      <c r="B46" s="155">
        <v>0</v>
      </c>
      <c r="C46" s="159">
        <v>0</v>
      </c>
      <c r="D46" s="164">
        <v>0</v>
      </c>
      <c r="E46" s="167">
        <v>0</v>
      </c>
      <c r="F46" s="168">
        <v>0</v>
      </c>
      <c r="G46" s="188">
        <v>207000</v>
      </c>
      <c r="H46" s="189">
        <f>'2019'!J21</f>
        <v>200000</v>
      </c>
      <c r="I46" s="189">
        <v>397400</v>
      </c>
      <c r="J46" s="189"/>
      <c r="K46" s="189"/>
      <c r="L46" s="189"/>
      <c r="M46" s="189"/>
      <c r="N46" s="189"/>
      <c r="O46" s="86">
        <f>SUM(G46:K46)</f>
        <v>804400</v>
      </c>
    </row>
    <row r="47" spans="1:19" ht="38.25" x14ac:dyDescent="0.2">
      <c r="A47" s="222" t="s">
        <v>511</v>
      </c>
      <c r="B47" s="155">
        <v>0</v>
      </c>
      <c r="C47" s="159">
        <v>0</v>
      </c>
      <c r="D47" s="164">
        <v>0</v>
      </c>
      <c r="E47" s="167">
        <v>0</v>
      </c>
      <c r="F47" s="168">
        <v>0</v>
      </c>
      <c r="G47" s="188">
        <v>300000</v>
      </c>
      <c r="H47" s="189">
        <v>800000</v>
      </c>
      <c r="I47" s="189"/>
      <c r="J47" s="189">
        <v>1500000</v>
      </c>
      <c r="K47" s="189"/>
      <c r="L47" s="189"/>
      <c r="M47" s="189"/>
      <c r="N47" s="189"/>
      <c r="O47" s="86">
        <f>SUM(G47:K47)</f>
        <v>2600000</v>
      </c>
    </row>
    <row r="48" spans="1:19" ht="63.75" x14ac:dyDescent="0.2">
      <c r="A48" s="222" t="s">
        <v>451</v>
      </c>
      <c r="B48" s="155">
        <v>0</v>
      </c>
      <c r="C48" s="159">
        <v>0</v>
      </c>
      <c r="D48" s="164">
        <v>0</v>
      </c>
      <c r="E48" s="167">
        <v>0</v>
      </c>
      <c r="F48" s="168">
        <v>0</v>
      </c>
      <c r="G48" s="188">
        <v>300000</v>
      </c>
      <c r="H48" s="189"/>
      <c r="I48" s="189"/>
      <c r="J48" s="189"/>
      <c r="K48" s="189"/>
      <c r="L48" s="189"/>
      <c r="M48" s="189"/>
      <c r="N48" s="189"/>
      <c r="O48" s="86">
        <f>SUM(B48:H48)</f>
        <v>300000</v>
      </c>
    </row>
    <row r="49" spans="1:15" ht="25.5" x14ac:dyDescent="0.2">
      <c r="A49" s="193" t="s">
        <v>606</v>
      </c>
      <c r="B49" s="155">
        <v>0</v>
      </c>
      <c r="C49" s="159">
        <v>0</v>
      </c>
      <c r="D49" s="164">
        <v>0</v>
      </c>
      <c r="E49" s="167">
        <v>0</v>
      </c>
      <c r="F49" s="168">
        <v>0</v>
      </c>
      <c r="G49" s="192">
        <v>0</v>
      </c>
      <c r="H49" s="189">
        <v>262800</v>
      </c>
      <c r="I49" s="189"/>
      <c r="J49" s="189"/>
      <c r="K49" s="189"/>
      <c r="L49" s="189">
        <v>3500000</v>
      </c>
      <c r="M49" s="189">
        <f>'2024'!J35</f>
        <v>2500000</v>
      </c>
      <c r="N49" s="189"/>
      <c r="O49" s="86">
        <f>SUM(B49:L49)</f>
        <v>3762800</v>
      </c>
    </row>
    <row r="50" spans="1:15" ht="89.25" x14ac:dyDescent="0.2">
      <c r="A50" s="194" t="s">
        <v>615</v>
      </c>
      <c r="B50" s="155">
        <v>0</v>
      </c>
      <c r="C50" s="159">
        <v>0</v>
      </c>
      <c r="D50" s="164">
        <v>0</v>
      </c>
      <c r="E50" s="167">
        <v>0</v>
      </c>
      <c r="F50" s="168">
        <v>0</v>
      </c>
      <c r="G50" s="192">
        <v>0</v>
      </c>
      <c r="H50" s="189">
        <f>'2019'!J24</f>
        <v>250000</v>
      </c>
      <c r="I50" s="189"/>
      <c r="J50" s="189">
        <v>100000</v>
      </c>
      <c r="K50" s="189">
        <v>415000</v>
      </c>
      <c r="L50" s="189">
        <v>588000</v>
      </c>
      <c r="M50" s="189">
        <v>672000</v>
      </c>
      <c r="N50" s="189"/>
      <c r="O50" s="86">
        <f>SUM(B50:M50)</f>
        <v>2025000</v>
      </c>
    </row>
    <row r="51" spans="1:15" ht="76.5" x14ac:dyDescent="0.2">
      <c r="A51" s="194" t="s">
        <v>618</v>
      </c>
      <c r="B51" s="155">
        <v>0</v>
      </c>
      <c r="C51" s="159">
        <v>0</v>
      </c>
      <c r="D51" s="164">
        <v>0</v>
      </c>
      <c r="E51" s="167">
        <v>0</v>
      </c>
      <c r="F51" s="168">
        <v>0</v>
      </c>
      <c r="G51" s="192">
        <v>0</v>
      </c>
      <c r="H51" s="189">
        <v>3490000</v>
      </c>
      <c r="I51" s="189">
        <v>3200000</v>
      </c>
      <c r="J51" s="189">
        <v>300000</v>
      </c>
      <c r="K51" s="189">
        <v>625000</v>
      </c>
      <c r="L51" s="189"/>
      <c r="M51" s="189">
        <v>224797</v>
      </c>
      <c r="N51" s="189"/>
      <c r="O51" s="86">
        <f>SUM(B51:M51)</f>
        <v>7839797</v>
      </c>
    </row>
    <row r="52" spans="1:15" ht="51" x14ac:dyDescent="0.2">
      <c r="A52" s="194" t="s">
        <v>621</v>
      </c>
      <c r="B52" s="155">
        <v>0</v>
      </c>
      <c r="C52" s="159">
        <v>0</v>
      </c>
      <c r="D52" s="164">
        <v>0</v>
      </c>
      <c r="E52" s="167">
        <v>0</v>
      </c>
      <c r="F52" s="168">
        <v>0</v>
      </c>
      <c r="G52" s="192">
        <v>0</v>
      </c>
      <c r="H52" s="189">
        <f>'2019'!J26</f>
        <v>250000</v>
      </c>
      <c r="I52" s="189">
        <v>197000</v>
      </c>
      <c r="J52" s="189">
        <v>300000</v>
      </c>
      <c r="K52" s="189">
        <v>833817</v>
      </c>
      <c r="L52" s="189">
        <v>1101516</v>
      </c>
      <c r="M52" s="189">
        <v>1506604.4</v>
      </c>
      <c r="N52" s="189"/>
      <c r="O52" s="86">
        <f>SUM(B52:M52)</f>
        <v>4188937.4</v>
      </c>
    </row>
    <row r="53" spans="1:15" ht="38.25" x14ac:dyDescent="0.2">
      <c r="A53" s="194" t="s">
        <v>635</v>
      </c>
      <c r="B53" s="155">
        <v>0</v>
      </c>
      <c r="C53" s="159">
        <v>0</v>
      </c>
      <c r="D53" s="164">
        <v>0</v>
      </c>
      <c r="E53" s="167">
        <v>0</v>
      </c>
      <c r="F53" s="168">
        <v>0</v>
      </c>
      <c r="G53" s="186">
        <v>0</v>
      </c>
      <c r="H53" s="189">
        <v>600000</v>
      </c>
      <c r="I53" s="189"/>
      <c r="J53" s="189"/>
      <c r="K53" s="189">
        <v>1500000</v>
      </c>
      <c r="L53" s="189"/>
      <c r="M53" s="189"/>
      <c r="N53" s="189"/>
      <c r="O53" s="86">
        <f>SUM(G53:K53)</f>
        <v>2100000</v>
      </c>
    </row>
    <row r="54" spans="1:15" ht="51" x14ac:dyDescent="0.2">
      <c r="A54" s="175" t="s">
        <v>243</v>
      </c>
      <c r="B54" s="178">
        <v>0</v>
      </c>
      <c r="C54" s="178">
        <v>0</v>
      </c>
      <c r="D54" s="178">
        <v>790959</v>
      </c>
      <c r="E54" s="178">
        <v>0</v>
      </c>
      <c r="F54" s="176">
        <v>0</v>
      </c>
      <c r="G54" s="187">
        <v>0</v>
      </c>
      <c r="H54" s="176">
        <v>0</v>
      </c>
      <c r="I54" s="177"/>
      <c r="J54" s="177"/>
      <c r="K54" s="177"/>
      <c r="L54" s="177"/>
      <c r="M54" s="177"/>
      <c r="N54" s="177"/>
      <c r="O54" s="177">
        <f t="shared" ref="O54:O63" si="1">B54+C54+D54+E54+F54+G54</f>
        <v>790959</v>
      </c>
    </row>
    <row r="55" spans="1:15" ht="51" x14ac:dyDescent="0.2">
      <c r="A55" s="175" t="s">
        <v>272</v>
      </c>
      <c r="B55" s="178">
        <v>0</v>
      </c>
      <c r="C55" s="178">
        <v>0</v>
      </c>
      <c r="D55" s="178">
        <v>8380780</v>
      </c>
      <c r="E55" s="178">
        <v>0</v>
      </c>
      <c r="F55" s="176">
        <v>0</v>
      </c>
      <c r="G55" s="187">
        <v>0</v>
      </c>
      <c r="H55" s="176">
        <v>0</v>
      </c>
      <c r="I55" s="177"/>
      <c r="J55" s="177"/>
      <c r="K55" s="177"/>
      <c r="L55" s="177"/>
      <c r="M55" s="177"/>
      <c r="N55" s="177"/>
      <c r="O55" s="177">
        <f t="shared" si="1"/>
        <v>8380780</v>
      </c>
    </row>
    <row r="56" spans="1:15" ht="114.75" x14ac:dyDescent="0.2">
      <c r="A56" s="175" t="s">
        <v>248</v>
      </c>
      <c r="B56" s="178">
        <v>0</v>
      </c>
      <c r="C56" s="178">
        <v>0</v>
      </c>
      <c r="D56" s="178">
        <v>145200</v>
      </c>
      <c r="E56" s="178">
        <v>0</v>
      </c>
      <c r="F56" s="176">
        <v>0</v>
      </c>
      <c r="G56" s="187">
        <v>0</v>
      </c>
      <c r="H56" s="176">
        <v>0</v>
      </c>
      <c r="I56" s="177"/>
      <c r="J56" s="177"/>
      <c r="K56" s="177"/>
      <c r="L56" s="177"/>
      <c r="M56" s="177"/>
      <c r="N56" s="177"/>
      <c r="O56" s="177">
        <f t="shared" si="1"/>
        <v>145200</v>
      </c>
    </row>
    <row r="57" spans="1:15" ht="51" x14ac:dyDescent="0.2">
      <c r="A57" s="175" t="s">
        <v>250</v>
      </c>
      <c r="B57" s="178">
        <v>0</v>
      </c>
      <c r="C57" s="178">
        <v>0</v>
      </c>
      <c r="D57" s="178">
        <v>2682870.5</v>
      </c>
      <c r="E57" s="178">
        <v>0</v>
      </c>
      <c r="F57" s="176">
        <v>0</v>
      </c>
      <c r="G57" s="187">
        <v>0</v>
      </c>
      <c r="H57" s="176">
        <v>0</v>
      </c>
      <c r="I57" s="177"/>
      <c r="J57" s="177"/>
      <c r="K57" s="177"/>
      <c r="L57" s="177"/>
      <c r="M57" s="177"/>
      <c r="N57" s="177"/>
      <c r="O57" s="177">
        <f t="shared" si="1"/>
        <v>2682870.5</v>
      </c>
    </row>
    <row r="58" spans="1:15" ht="51" x14ac:dyDescent="0.2">
      <c r="A58" s="175" t="s">
        <v>252</v>
      </c>
      <c r="B58" s="178">
        <v>0</v>
      </c>
      <c r="C58" s="178">
        <v>0</v>
      </c>
      <c r="D58" s="178">
        <v>1195240.95</v>
      </c>
      <c r="E58" s="178">
        <v>0</v>
      </c>
      <c r="F58" s="176">
        <v>0</v>
      </c>
      <c r="G58" s="187">
        <v>0</v>
      </c>
      <c r="H58" s="176">
        <v>0</v>
      </c>
      <c r="I58" s="177"/>
      <c r="J58" s="177"/>
      <c r="K58" s="177"/>
      <c r="L58" s="177"/>
      <c r="M58" s="177"/>
      <c r="N58" s="177"/>
      <c r="O58" s="177">
        <f t="shared" si="1"/>
        <v>1195240.95</v>
      </c>
    </row>
    <row r="59" spans="1:15" ht="51" x14ac:dyDescent="0.2">
      <c r="A59" s="175" t="s">
        <v>48</v>
      </c>
      <c r="B59" s="178">
        <v>0</v>
      </c>
      <c r="C59" s="178">
        <v>0</v>
      </c>
      <c r="D59" s="179">
        <v>222822.08</v>
      </c>
      <c r="E59" s="178">
        <v>0</v>
      </c>
      <c r="F59" s="176">
        <v>0</v>
      </c>
      <c r="G59" s="187">
        <v>0</v>
      </c>
      <c r="H59" s="176">
        <v>0</v>
      </c>
      <c r="I59" s="177"/>
      <c r="J59" s="177"/>
      <c r="K59" s="177"/>
      <c r="L59" s="177"/>
      <c r="M59" s="177"/>
      <c r="N59" s="177"/>
      <c r="O59" s="177">
        <f t="shared" si="1"/>
        <v>222822.08</v>
      </c>
    </row>
    <row r="60" spans="1:15" ht="63.75" x14ac:dyDescent="0.2">
      <c r="A60" s="175" t="s">
        <v>55</v>
      </c>
      <c r="B60" s="178">
        <v>0</v>
      </c>
      <c r="C60" s="178">
        <v>0</v>
      </c>
      <c r="D60" s="178">
        <v>600</v>
      </c>
      <c r="E60" s="178">
        <v>0</v>
      </c>
      <c r="F60" s="176">
        <v>0</v>
      </c>
      <c r="G60" s="187">
        <v>0</v>
      </c>
      <c r="H60" s="176">
        <v>0</v>
      </c>
      <c r="I60" s="177"/>
      <c r="J60" s="177"/>
      <c r="K60" s="177"/>
      <c r="L60" s="177"/>
      <c r="M60" s="177"/>
      <c r="N60" s="177"/>
      <c r="O60" s="177">
        <f t="shared" si="1"/>
        <v>600</v>
      </c>
    </row>
    <row r="61" spans="1:15" ht="51" x14ac:dyDescent="0.2">
      <c r="A61" s="175" t="s">
        <v>60</v>
      </c>
      <c r="B61" s="178">
        <v>0</v>
      </c>
      <c r="C61" s="178">
        <v>0</v>
      </c>
      <c r="D61" s="178">
        <v>7896</v>
      </c>
      <c r="E61" s="178">
        <v>0</v>
      </c>
      <c r="F61" s="176">
        <v>0</v>
      </c>
      <c r="G61" s="187">
        <v>0</v>
      </c>
      <c r="H61" s="176">
        <v>0</v>
      </c>
      <c r="I61" s="177"/>
      <c r="J61" s="177"/>
      <c r="K61" s="177"/>
      <c r="L61" s="177"/>
      <c r="M61" s="177"/>
      <c r="N61" s="177"/>
      <c r="O61" s="177">
        <f t="shared" si="1"/>
        <v>7896</v>
      </c>
    </row>
    <row r="62" spans="1:15" ht="51" x14ac:dyDescent="0.2">
      <c r="A62" s="175" t="s">
        <v>238</v>
      </c>
      <c r="B62" s="178">
        <v>0</v>
      </c>
      <c r="C62" s="178">
        <v>0</v>
      </c>
      <c r="D62" s="178">
        <v>5130958</v>
      </c>
      <c r="E62" s="178">
        <v>0</v>
      </c>
      <c r="F62" s="176">
        <v>0</v>
      </c>
      <c r="G62" s="187">
        <v>0</v>
      </c>
      <c r="H62" s="176">
        <v>0</v>
      </c>
      <c r="I62" s="177"/>
      <c r="J62" s="177"/>
      <c r="K62" s="177"/>
      <c r="L62" s="177"/>
      <c r="M62" s="177"/>
      <c r="N62" s="177"/>
      <c r="O62" s="177">
        <f t="shared" si="1"/>
        <v>5130958</v>
      </c>
    </row>
    <row r="63" spans="1:15" ht="51" x14ac:dyDescent="0.2">
      <c r="A63" s="175" t="s">
        <v>57</v>
      </c>
      <c r="B63" s="178">
        <v>0</v>
      </c>
      <c r="C63" s="178">
        <v>0</v>
      </c>
      <c r="D63" s="178">
        <v>991127</v>
      </c>
      <c r="E63" s="178">
        <v>0</v>
      </c>
      <c r="F63" s="176">
        <v>0</v>
      </c>
      <c r="G63" s="187">
        <v>0</v>
      </c>
      <c r="H63" s="176">
        <v>0</v>
      </c>
      <c r="I63" s="177"/>
      <c r="J63" s="177"/>
      <c r="K63" s="177"/>
      <c r="L63" s="177"/>
      <c r="M63" s="177"/>
      <c r="N63" s="177"/>
      <c r="O63" s="177">
        <f t="shared" si="1"/>
        <v>991127</v>
      </c>
    </row>
    <row r="64" spans="1:15" ht="89.25" x14ac:dyDescent="0.2">
      <c r="A64" s="252" t="s">
        <v>545</v>
      </c>
      <c r="B64" s="155">
        <v>0</v>
      </c>
      <c r="C64" s="159">
        <v>0</v>
      </c>
      <c r="D64" s="164">
        <v>0</v>
      </c>
      <c r="E64" s="167">
        <v>0</v>
      </c>
      <c r="F64" s="168">
        <v>0</v>
      </c>
      <c r="G64" s="258">
        <v>24000</v>
      </c>
      <c r="H64" s="189"/>
      <c r="I64" s="189"/>
      <c r="J64" s="189"/>
      <c r="K64" s="189"/>
      <c r="L64" s="189"/>
      <c r="M64" s="189"/>
      <c r="N64" s="189"/>
      <c r="O64" s="86">
        <f>SUM(B64:H64)</f>
        <v>24000</v>
      </c>
    </row>
    <row r="65" spans="1:15" ht="51" x14ac:dyDescent="0.2">
      <c r="A65" s="255" t="s">
        <v>548</v>
      </c>
      <c r="B65" s="155">
        <v>0</v>
      </c>
      <c r="C65" s="159">
        <v>0</v>
      </c>
      <c r="D65" s="164">
        <v>0</v>
      </c>
      <c r="E65" s="167">
        <v>0</v>
      </c>
      <c r="F65" s="168">
        <v>0</v>
      </c>
      <c r="G65" s="259">
        <v>10000</v>
      </c>
      <c r="H65" s="189">
        <v>18000</v>
      </c>
      <c r="I65" s="189"/>
      <c r="J65" s="189"/>
      <c r="K65" s="189"/>
      <c r="L65" s="189"/>
      <c r="M65" s="189"/>
      <c r="N65" s="189"/>
      <c r="O65" s="86">
        <f>SUM(G65:K65)</f>
        <v>28000</v>
      </c>
    </row>
    <row r="66" spans="1:15" ht="76.5" x14ac:dyDescent="0.2">
      <c r="A66" s="256" t="s">
        <v>552</v>
      </c>
      <c r="B66" s="155">
        <v>0</v>
      </c>
      <c r="C66" s="159">
        <v>0</v>
      </c>
      <c r="D66" s="164">
        <v>0</v>
      </c>
      <c r="E66" s="167">
        <v>0</v>
      </c>
      <c r="F66" s="168">
        <v>0</v>
      </c>
      <c r="G66" s="260">
        <v>100000</v>
      </c>
      <c r="H66" s="189"/>
      <c r="I66" s="189"/>
      <c r="J66" s="189"/>
      <c r="K66" s="189">
        <v>139000</v>
      </c>
      <c r="L66" s="189"/>
      <c r="M66" s="189"/>
      <c r="N66" s="189"/>
      <c r="O66" s="86">
        <f>SUM(G66:K66)</f>
        <v>239000</v>
      </c>
    </row>
    <row r="67" spans="1:15" ht="51" x14ac:dyDescent="0.2">
      <c r="A67" s="257" t="s">
        <v>560</v>
      </c>
      <c r="B67" s="155">
        <v>0</v>
      </c>
      <c r="C67" s="159">
        <v>0</v>
      </c>
      <c r="D67" s="164">
        <v>0</v>
      </c>
      <c r="E67" s="167">
        <v>0</v>
      </c>
      <c r="F67" s="168">
        <v>0</v>
      </c>
      <c r="G67" s="260">
        <v>125000</v>
      </c>
      <c r="H67" s="189"/>
      <c r="I67" s="189">
        <v>344960</v>
      </c>
      <c r="J67" s="189">
        <v>130000</v>
      </c>
      <c r="K67" s="189">
        <v>751500</v>
      </c>
      <c r="L67" s="189"/>
      <c r="M67" s="189"/>
      <c r="N67" s="189"/>
      <c r="O67" s="86">
        <f>SUM(G67:K67)</f>
        <v>1351460</v>
      </c>
    </row>
    <row r="68" spans="1:15" ht="63.75" x14ac:dyDescent="0.2">
      <c r="A68" s="193" t="s">
        <v>564</v>
      </c>
      <c r="B68" s="155">
        <v>0</v>
      </c>
      <c r="C68" s="159">
        <v>0</v>
      </c>
      <c r="D68" s="164">
        <v>0</v>
      </c>
      <c r="E68" s="167">
        <v>0</v>
      </c>
      <c r="F68" s="168">
        <v>0</v>
      </c>
      <c r="G68" s="260">
        <v>150000</v>
      </c>
      <c r="H68" s="189"/>
      <c r="I68" s="189"/>
      <c r="J68" s="189"/>
      <c r="K68" s="189"/>
      <c r="L68" s="189"/>
      <c r="M68" s="189"/>
      <c r="N68" s="189"/>
      <c r="O68" s="86">
        <f>SUM(B68:H68)</f>
        <v>150000</v>
      </c>
    </row>
    <row r="69" spans="1:15" ht="51" x14ac:dyDescent="0.2">
      <c r="A69" s="193" t="s">
        <v>568</v>
      </c>
      <c r="B69" s="155">
        <v>0</v>
      </c>
      <c r="C69" s="159">
        <v>0</v>
      </c>
      <c r="D69" s="164">
        <v>0</v>
      </c>
      <c r="E69" s="167">
        <v>0</v>
      </c>
      <c r="F69" s="168">
        <v>0</v>
      </c>
      <c r="G69" s="260">
        <v>300000</v>
      </c>
      <c r="H69" s="189"/>
      <c r="I69" s="189">
        <v>709840</v>
      </c>
      <c r="J69" s="189"/>
      <c r="K69" s="189"/>
      <c r="L69" s="189"/>
      <c r="M69" s="189"/>
      <c r="N69" s="189"/>
      <c r="O69" s="86">
        <f>SUM(G69:K69)</f>
        <v>1009840</v>
      </c>
    </row>
    <row r="70" spans="1:15" ht="63.75" x14ac:dyDescent="0.2">
      <c r="A70" s="194" t="s">
        <v>573</v>
      </c>
      <c r="B70" s="155">
        <v>0</v>
      </c>
      <c r="C70" s="159">
        <v>0</v>
      </c>
      <c r="D70" s="164">
        <v>0</v>
      </c>
      <c r="E70" s="167">
        <v>0</v>
      </c>
      <c r="F70" s="168">
        <v>0</v>
      </c>
      <c r="G70" s="260">
        <v>198700</v>
      </c>
      <c r="H70" s="189"/>
      <c r="I70" s="189"/>
      <c r="J70" s="189"/>
      <c r="K70" s="189">
        <v>366000</v>
      </c>
      <c r="L70" s="189"/>
      <c r="M70" s="189"/>
      <c r="N70" s="189"/>
      <c r="O70" s="86">
        <f>SUM(G70:K70)</f>
        <v>564700</v>
      </c>
    </row>
    <row r="71" spans="1:15" ht="51" x14ac:dyDescent="0.2">
      <c r="A71" s="194" t="s">
        <v>577</v>
      </c>
      <c r="B71" s="155">
        <v>0</v>
      </c>
      <c r="C71" s="159">
        <v>0</v>
      </c>
      <c r="D71" s="164">
        <v>0</v>
      </c>
      <c r="E71" s="167">
        <v>0</v>
      </c>
      <c r="F71" s="168">
        <v>0</v>
      </c>
      <c r="G71" s="260">
        <v>290000</v>
      </c>
      <c r="H71" s="189"/>
      <c r="I71" s="189"/>
      <c r="J71" s="189"/>
      <c r="K71" s="189"/>
      <c r="L71" s="189"/>
      <c r="M71" s="189"/>
      <c r="N71" s="189"/>
      <c r="O71" s="86">
        <f>SUM(B71:H71)</f>
        <v>290000</v>
      </c>
    </row>
    <row r="72" spans="1:15" ht="51" x14ac:dyDescent="0.2">
      <c r="A72" s="194" t="s">
        <v>657</v>
      </c>
      <c r="B72" s="155">
        <v>0</v>
      </c>
      <c r="C72" s="159">
        <v>0</v>
      </c>
      <c r="D72" s="164">
        <v>0</v>
      </c>
      <c r="E72" s="167">
        <v>0</v>
      </c>
      <c r="F72" s="168">
        <v>0</v>
      </c>
      <c r="G72" s="260">
        <v>0</v>
      </c>
      <c r="H72" s="189">
        <v>50000</v>
      </c>
      <c r="I72" s="189"/>
      <c r="J72" s="189">
        <v>89490</v>
      </c>
      <c r="K72" s="189">
        <v>185000</v>
      </c>
      <c r="L72" s="189"/>
      <c r="M72" s="189"/>
      <c r="N72" s="189"/>
      <c r="O72" s="86">
        <f>SUM(H72:K72)</f>
        <v>324490</v>
      </c>
    </row>
    <row r="73" spans="1:15" ht="63.75" x14ac:dyDescent="0.2">
      <c r="A73" s="194" t="s">
        <v>661</v>
      </c>
      <c r="B73" s="155">
        <v>0</v>
      </c>
      <c r="C73" s="159">
        <v>0</v>
      </c>
      <c r="D73" s="164">
        <v>0</v>
      </c>
      <c r="E73" s="167">
        <v>0</v>
      </c>
      <c r="F73" s="168">
        <v>0</v>
      </c>
      <c r="G73" s="260">
        <v>0</v>
      </c>
      <c r="H73" s="189">
        <v>56500</v>
      </c>
      <c r="I73" s="189"/>
      <c r="J73" s="189">
        <v>180000</v>
      </c>
      <c r="K73" s="189"/>
      <c r="L73" s="189"/>
      <c r="M73" s="189"/>
      <c r="N73" s="189"/>
      <c r="O73" s="86">
        <f>SUM(H73:K73)</f>
        <v>236500</v>
      </c>
    </row>
    <row r="74" spans="1:15" ht="63.75" x14ac:dyDescent="0.2">
      <c r="A74" s="194" t="s">
        <v>665</v>
      </c>
      <c r="B74" s="155">
        <v>0</v>
      </c>
      <c r="C74" s="159">
        <v>0</v>
      </c>
      <c r="D74" s="164">
        <v>0</v>
      </c>
      <c r="E74" s="167">
        <v>0</v>
      </c>
      <c r="F74" s="168">
        <v>0</v>
      </c>
      <c r="G74" s="260">
        <v>0</v>
      </c>
      <c r="H74" s="189">
        <v>82750</v>
      </c>
      <c r="I74" s="189">
        <v>25575</v>
      </c>
      <c r="J74" s="189"/>
      <c r="K74" s="189"/>
      <c r="L74" s="189"/>
      <c r="M74" s="189"/>
      <c r="N74" s="189"/>
      <c r="O74" s="86">
        <f>SUM(H74:K74)</f>
        <v>108325</v>
      </c>
    </row>
    <row r="75" spans="1:15" ht="76.5" x14ac:dyDescent="0.2">
      <c r="A75" s="194" t="s">
        <v>671</v>
      </c>
      <c r="B75" s="155">
        <v>0</v>
      </c>
      <c r="C75" s="159">
        <v>0</v>
      </c>
      <c r="D75" s="164">
        <v>0</v>
      </c>
      <c r="E75" s="167">
        <v>0</v>
      </c>
      <c r="F75" s="168">
        <v>0</v>
      </c>
      <c r="G75" s="260">
        <v>0</v>
      </c>
      <c r="H75" s="189">
        <v>82750</v>
      </c>
      <c r="I75" s="189">
        <v>270000</v>
      </c>
      <c r="J75" s="189"/>
      <c r="K75" s="189"/>
      <c r="L75" s="189"/>
      <c r="M75" s="189"/>
      <c r="N75" s="189"/>
      <c r="O75" s="86">
        <f>SUM(H75:K75)</f>
        <v>352750</v>
      </c>
    </row>
    <row r="76" spans="1:15" ht="102" x14ac:dyDescent="0.2">
      <c r="A76" s="194" t="s">
        <v>673</v>
      </c>
      <c r="B76" s="155">
        <v>0</v>
      </c>
      <c r="C76" s="159">
        <v>0</v>
      </c>
      <c r="D76" s="164">
        <v>0</v>
      </c>
      <c r="E76" s="167">
        <v>0</v>
      </c>
      <c r="F76" s="168">
        <v>0</v>
      </c>
      <c r="G76" s="260">
        <v>0</v>
      </c>
      <c r="H76" s="189">
        <v>108000</v>
      </c>
      <c r="I76" s="189"/>
      <c r="J76" s="189"/>
      <c r="K76" s="189"/>
      <c r="L76" s="189"/>
      <c r="M76" s="189"/>
      <c r="N76" s="189"/>
      <c r="O76" s="86">
        <f>SUM(B76:H76)</f>
        <v>108000</v>
      </c>
    </row>
    <row r="77" spans="1:15" ht="38.25" x14ac:dyDescent="0.2">
      <c r="A77" s="194" t="s">
        <v>679</v>
      </c>
      <c r="B77" s="155">
        <v>0</v>
      </c>
      <c r="C77" s="159">
        <v>0</v>
      </c>
      <c r="D77" s="164">
        <v>0</v>
      </c>
      <c r="E77" s="167">
        <v>0</v>
      </c>
      <c r="F77" s="168">
        <v>0</v>
      </c>
      <c r="G77" s="260">
        <v>0</v>
      </c>
      <c r="H77" s="189">
        <v>299935</v>
      </c>
      <c r="I77" s="189">
        <v>9200000</v>
      </c>
      <c r="J77" s="189">
        <v>5698455</v>
      </c>
      <c r="K77" s="189">
        <v>6000000</v>
      </c>
      <c r="L77" s="189">
        <f>'2023'!J7</f>
        <v>6000000</v>
      </c>
      <c r="M77" s="189">
        <f>'2024'!J7</f>
        <v>6000000</v>
      </c>
      <c r="N77" s="189"/>
      <c r="O77" s="86">
        <f>SUM(B77:M77)</f>
        <v>33198390</v>
      </c>
    </row>
    <row r="78" spans="1:15" ht="51" x14ac:dyDescent="0.2">
      <c r="A78" s="194" t="s">
        <v>685</v>
      </c>
      <c r="B78" s="155">
        <v>0</v>
      </c>
      <c r="C78" s="159">
        <v>0</v>
      </c>
      <c r="D78" s="164">
        <v>0</v>
      </c>
      <c r="E78" s="167">
        <v>0</v>
      </c>
      <c r="F78" s="168">
        <v>0</v>
      </c>
      <c r="G78" s="260">
        <v>0</v>
      </c>
      <c r="H78" s="189">
        <f>'2019'!J54+'2019'!J56</f>
        <v>375900</v>
      </c>
      <c r="I78" s="189">
        <v>300000</v>
      </c>
      <c r="J78" s="189"/>
      <c r="K78" s="189"/>
      <c r="L78" s="189"/>
      <c r="M78" s="189"/>
      <c r="N78" s="189"/>
      <c r="O78" s="86">
        <f>SUM(B78:I78)</f>
        <v>675900</v>
      </c>
    </row>
    <row r="79" spans="1:15" ht="51" x14ac:dyDescent="0.2">
      <c r="A79" s="194" t="s">
        <v>703</v>
      </c>
      <c r="B79" s="155">
        <v>0</v>
      </c>
      <c r="C79" s="159">
        <v>0</v>
      </c>
      <c r="D79" s="164">
        <v>0</v>
      </c>
      <c r="E79" s="167">
        <v>0</v>
      </c>
      <c r="F79" s="168">
        <v>0</v>
      </c>
      <c r="G79" s="260">
        <v>0</v>
      </c>
      <c r="H79" s="189">
        <v>0</v>
      </c>
      <c r="I79" s="189">
        <v>1250000</v>
      </c>
      <c r="J79" s="189">
        <v>2215084</v>
      </c>
      <c r="K79" s="189">
        <v>670730</v>
      </c>
      <c r="L79" s="189">
        <v>350000</v>
      </c>
      <c r="M79" s="189"/>
      <c r="N79" s="189"/>
      <c r="O79" s="86">
        <f>SUM(B79:L79)</f>
        <v>4485814</v>
      </c>
    </row>
    <row r="80" spans="1:15" ht="63.75" x14ac:dyDescent="0.2">
      <c r="A80" s="194" t="s">
        <v>708</v>
      </c>
      <c r="B80" s="155">
        <v>0</v>
      </c>
      <c r="C80" s="159">
        <v>0</v>
      </c>
      <c r="D80" s="164">
        <v>0</v>
      </c>
      <c r="E80" s="167">
        <v>0</v>
      </c>
      <c r="F80" s="168">
        <v>0</v>
      </c>
      <c r="G80" s="260">
        <v>0</v>
      </c>
      <c r="H80" s="189">
        <v>0</v>
      </c>
      <c r="I80" s="189">
        <v>1200000</v>
      </c>
      <c r="J80" s="189"/>
      <c r="K80" s="189"/>
      <c r="L80" s="189"/>
      <c r="M80" s="189"/>
      <c r="N80" s="189"/>
      <c r="O80" s="86">
        <f>SUM(B80:I80)</f>
        <v>1200000</v>
      </c>
    </row>
    <row r="81" spans="1:78" ht="63.75" x14ac:dyDescent="0.2">
      <c r="A81" s="194" t="s">
        <v>715</v>
      </c>
      <c r="B81" s="155">
        <v>0</v>
      </c>
      <c r="C81" s="159">
        <v>0</v>
      </c>
      <c r="D81" s="164">
        <v>0</v>
      </c>
      <c r="E81" s="167">
        <v>0</v>
      </c>
      <c r="F81" s="168">
        <v>0</v>
      </c>
      <c r="G81" s="260">
        <v>0</v>
      </c>
      <c r="H81" s="189">
        <v>0</v>
      </c>
      <c r="I81" s="189">
        <v>164762</v>
      </c>
      <c r="J81" s="189"/>
      <c r="K81" s="189"/>
      <c r="L81" s="189"/>
      <c r="M81" s="189"/>
      <c r="N81" s="189"/>
      <c r="O81" s="86">
        <f>SUM(B81:I81)</f>
        <v>164762</v>
      </c>
    </row>
    <row r="82" spans="1:78" ht="51" customHeight="1" x14ac:dyDescent="0.2">
      <c r="A82" s="194" t="s">
        <v>721</v>
      </c>
      <c r="B82" s="155">
        <v>0</v>
      </c>
      <c r="C82" s="159">
        <v>0</v>
      </c>
      <c r="D82" s="164">
        <v>0</v>
      </c>
      <c r="E82" s="167">
        <v>0</v>
      </c>
      <c r="F82" s="168">
        <v>0</v>
      </c>
      <c r="G82" s="260">
        <v>0</v>
      </c>
      <c r="H82" s="189">
        <v>0</v>
      </c>
      <c r="I82" s="189">
        <v>169000</v>
      </c>
      <c r="J82" s="189"/>
      <c r="K82" s="189"/>
      <c r="L82" s="189"/>
      <c r="M82" s="189"/>
      <c r="N82" s="189"/>
      <c r="O82" s="86">
        <f>SUM(B82:I82)</f>
        <v>169000</v>
      </c>
    </row>
    <row r="83" spans="1:78" ht="51" customHeight="1" x14ac:dyDescent="0.2">
      <c r="A83" s="194" t="s">
        <v>726</v>
      </c>
      <c r="B83" s="155">
        <v>0</v>
      </c>
      <c r="C83" s="159">
        <v>0</v>
      </c>
      <c r="D83" s="164">
        <v>0</v>
      </c>
      <c r="E83" s="167">
        <v>0</v>
      </c>
      <c r="F83" s="168">
        <v>0</v>
      </c>
      <c r="G83" s="260">
        <v>0</v>
      </c>
      <c r="H83" s="189">
        <v>0</v>
      </c>
      <c r="I83" s="189">
        <v>58925</v>
      </c>
      <c r="J83" s="189"/>
      <c r="K83" s="189"/>
      <c r="L83" s="189"/>
      <c r="M83" s="189"/>
      <c r="N83" s="189"/>
      <c r="O83" s="86">
        <f>SUM(B83:I83)</f>
        <v>58925</v>
      </c>
    </row>
    <row r="84" spans="1:78" ht="51" customHeight="1" x14ac:dyDescent="0.2">
      <c r="A84" s="194" t="s">
        <v>730</v>
      </c>
      <c r="B84" s="155">
        <v>0</v>
      </c>
      <c r="C84" s="159">
        <v>0</v>
      </c>
      <c r="D84" s="164">
        <v>0</v>
      </c>
      <c r="E84" s="167">
        <v>0</v>
      </c>
      <c r="F84" s="168">
        <v>0</v>
      </c>
      <c r="G84" s="260">
        <v>0</v>
      </c>
      <c r="H84" s="189">
        <v>0</v>
      </c>
      <c r="I84" s="189">
        <v>1500000</v>
      </c>
      <c r="J84" s="189"/>
      <c r="K84" s="189"/>
      <c r="L84" s="189"/>
      <c r="M84" s="189"/>
      <c r="N84" s="189"/>
      <c r="O84" s="86">
        <f>SUM(B84:I84)</f>
        <v>1500000</v>
      </c>
    </row>
    <row r="85" spans="1:78" ht="51" customHeight="1" x14ac:dyDescent="0.2">
      <c r="A85" s="194" t="s">
        <v>737</v>
      </c>
      <c r="B85" s="155">
        <v>0</v>
      </c>
      <c r="C85" s="159">
        <v>0</v>
      </c>
      <c r="D85" s="164">
        <v>0</v>
      </c>
      <c r="E85" s="167">
        <v>0</v>
      </c>
      <c r="F85" s="168">
        <v>0</v>
      </c>
      <c r="G85" s="260">
        <v>0</v>
      </c>
      <c r="H85" s="189">
        <v>0</v>
      </c>
      <c r="I85" s="189">
        <v>1000000</v>
      </c>
      <c r="J85" s="189"/>
      <c r="K85" s="189">
        <v>1000000</v>
      </c>
      <c r="L85" s="189"/>
      <c r="M85" s="189"/>
      <c r="N85" s="189"/>
      <c r="O85" s="86">
        <f>SUM(I85:K85)</f>
        <v>2000000</v>
      </c>
    </row>
    <row r="86" spans="1:78" ht="51" customHeight="1" x14ac:dyDescent="0.2">
      <c r="A86" s="194" t="s">
        <v>740</v>
      </c>
      <c r="B86" s="155">
        <v>0</v>
      </c>
      <c r="C86" s="159">
        <v>0</v>
      </c>
      <c r="D86" s="164">
        <v>0</v>
      </c>
      <c r="E86" s="167">
        <v>0</v>
      </c>
      <c r="F86" s="168">
        <v>0</v>
      </c>
      <c r="G86" s="260">
        <v>0</v>
      </c>
      <c r="H86" s="189">
        <v>0</v>
      </c>
      <c r="I86" s="189">
        <v>369642.86</v>
      </c>
      <c r="J86" s="189"/>
      <c r="K86" s="189"/>
      <c r="L86" s="189"/>
      <c r="M86" s="189"/>
      <c r="N86" s="189"/>
      <c r="O86" s="86">
        <f>SUM(B86:I86)</f>
        <v>369642.86</v>
      </c>
    </row>
    <row r="87" spans="1:78" ht="51" customHeight="1" x14ac:dyDescent="0.2">
      <c r="A87" s="194" t="s">
        <v>744</v>
      </c>
      <c r="B87" s="155">
        <v>0</v>
      </c>
      <c r="C87" s="159">
        <v>0</v>
      </c>
      <c r="D87" s="164">
        <v>0</v>
      </c>
      <c r="E87" s="167">
        <v>0</v>
      </c>
      <c r="F87" s="168">
        <v>0</v>
      </c>
      <c r="G87" s="260">
        <v>0</v>
      </c>
      <c r="H87" s="189">
        <v>0</v>
      </c>
      <c r="I87" s="189">
        <v>95000</v>
      </c>
      <c r="J87" s="189"/>
      <c r="K87" s="189"/>
      <c r="L87" s="189"/>
      <c r="M87" s="189"/>
      <c r="N87" s="189"/>
      <c r="O87" s="86">
        <f>SUM(B87:I87)</f>
        <v>95000</v>
      </c>
    </row>
    <row r="88" spans="1:78" ht="51" customHeight="1" x14ac:dyDescent="0.2">
      <c r="A88" s="194" t="s">
        <v>748</v>
      </c>
      <c r="B88" s="155">
        <v>0</v>
      </c>
      <c r="C88" s="159">
        <v>0</v>
      </c>
      <c r="D88" s="164">
        <v>0</v>
      </c>
      <c r="E88" s="167">
        <v>0</v>
      </c>
      <c r="F88" s="168">
        <v>0</v>
      </c>
      <c r="G88" s="260">
        <v>0</v>
      </c>
      <c r="H88" s="189">
        <v>0</v>
      </c>
      <c r="I88" s="189">
        <v>893490</v>
      </c>
      <c r="J88" s="189">
        <v>630000</v>
      </c>
      <c r="K88" s="189">
        <v>758100</v>
      </c>
      <c r="L88" s="189">
        <v>223200</v>
      </c>
      <c r="M88" s="189"/>
      <c r="N88" s="189"/>
      <c r="O88" s="86">
        <f>SUM(B88:L88)</f>
        <v>2504790</v>
      </c>
    </row>
    <row r="89" spans="1:78" ht="51" customHeight="1" x14ac:dyDescent="0.2">
      <c r="A89" s="194" t="s">
        <v>804</v>
      </c>
      <c r="B89" s="155"/>
      <c r="C89" s="159"/>
      <c r="D89" s="164"/>
      <c r="E89" s="167"/>
      <c r="F89" s="168"/>
      <c r="G89" s="260"/>
      <c r="H89" s="189"/>
      <c r="I89" s="189"/>
      <c r="J89" s="189">
        <v>400719</v>
      </c>
      <c r="K89" s="189"/>
      <c r="L89" s="189"/>
      <c r="M89" s="189"/>
      <c r="N89" s="189"/>
      <c r="O89" s="86">
        <f>SUM(B89:J89)</f>
        <v>400719</v>
      </c>
    </row>
    <row r="90" spans="1:78" ht="55.5" customHeight="1" x14ac:dyDescent="0.2">
      <c r="A90" s="194" t="s">
        <v>807</v>
      </c>
      <c r="B90" s="155"/>
      <c r="C90" s="159"/>
      <c r="D90" s="164"/>
      <c r="E90" s="167"/>
      <c r="F90" s="168"/>
      <c r="G90" s="260"/>
      <c r="H90" s="189"/>
      <c r="I90" s="189"/>
      <c r="J90" s="189">
        <v>347100</v>
      </c>
      <c r="K90" s="189"/>
      <c r="L90" s="189"/>
      <c r="M90" s="189"/>
      <c r="N90" s="189"/>
      <c r="O90" s="86">
        <f>SUM(B90:J90)</f>
        <v>347100</v>
      </c>
    </row>
    <row r="91" spans="1:78" ht="55.5" customHeight="1" x14ac:dyDescent="1.1499999999999999">
      <c r="A91" s="194" t="s">
        <v>809</v>
      </c>
      <c r="B91" s="155"/>
      <c r="C91" s="159"/>
      <c r="D91" s="164"/>
      <c r="E91" s="167"/>
      <c r="F91" s="168"/>
      <c r="G91" s="260"/>
      <c r="H91" s="189"/>
      <c r="I91" s="189"/>
      <c r="J91" s="189">
        <v>252181</v>
      </c>
      <c r="K91" s="189">
        <v>405000</v>
      </c>
      <c r="L91" s="189"/>
      <c r="M91" s="189"/>
      <c r="N91" s="189"/>
      <c r="O91" s="86">
        <f>SUM(J91:K91)</f>
        <v>657181</v>
      </c>
      <c r="BY91" s="247"/>
      <c r="BZ91" s="247"/>
    </row>
    <row r="92" spans="1:78" ht="55.5" customHeight="1" x14ac:dyDescent="1.1499999999999999">
      <c r="A92" s="194" t="s">
        <v>814</v>
      </c>
      <c r="B92" s="155"/>
      <c r="C92" s="159"/>
      <c r="D92" s="164"/>
      <c r="E92" s="167"/>
      <c r="F92" s="168"/>
      <c r="G92" s="260"/>
      <c r="H92" s="189"/>
      <c r="I92" s="189"/>
      <c r="J92" s="189">
        <v>352300</v>
      </c>
      <c r="K92" s="189"/>
      <c r="L92" s="189"/>
      <c r="M92" s="189"/>
      <c r="N92" s="189"/>
      <c r="O92" s="86">
        <f>SUM(J92:K92)</f>
        <v>352300</v>
      </c>
      <c r="BY92" s="247"/>
      <c r="BZ92" s="247"/>
    </row>
    <row r="93" spans="1:78" ht="55.5" customHeight="1" x14ac:dyDescent="0.2">
      <c r="A93" s="194" t="s">
        <v>816</v>
      </c>
      <c r="B93" s="155"/>
      <c r="C93" s="159"/>
      <c r="D93" s="164"/>
      <c r="E93" s="167"/>
      <c r="F93" s="168"/>
      <c r="G93" s="260"/>
      <c r="H93" s="189"/>
      <c r="I93" s="189"/>
      <c r="J93" s="189">
        <v>71400</v>
      </c>
      <c r="K93" s="189"/>
      <c r="L93" s="189"/>
      <c r="M93" s="189"/>
      <c r="N93" s="189"/>
      <c r="O93" s="86">
        <f>SUM(B93:J93)</f>
        <v>71400</v>
      </c>
    </row>
    <row r="94" spans="1:78" ht="71.25" customHeight="1" x14ac:dyDescent="0.2">
      <c r="A94" s="194" t="s">
        <v>828</v>
      </c>
      <c r="B94" s="155"/>
      <c r="C94" s="159"/>
      <c r="D94" s="164"/>
      <c r="E94" s="167"/>
      <c r="F94" s="168"/>
      <c r="G94" s="260"/>
      <c r="H94" s="189"/>
      <c r="I94" s="189"/>
      <c r="J94" s="189">
        <v>3200000</v>
      </c>
      <c r="K94" s="189">
        <v>3200000</v>
      </c>
      <c r="L94" s="189">
        <v>3200000</v>
      </c>
      <c r="M94" s="189">
        <f>'2024'!J8</f>
        <v>3200000</v>
      </c>
      <c r="N94" s="189">
        <f>'2025'!J9</f>
        <v>4000000</v>
      </c>
      <c r="O94" s="86">
        <f>SUM(B94:L94)</f>
        <v>9600000</v>
      </c>
    </row>
    <row r="95" spans="1:78" ht="55.5" customHeight="1" x14ac:dyDescent="0.2">
      <c r="A95" s="194" t="s">
        <v>523</v>
      </c>
      <c r="B95" s="155"/>
      <c r="C95" s="159"/>
      <c r="D95" s="164"/>
      <c r="E95" s="167"/>
      <c r="F95" s="168"/>
      <c r="G95" s="260"/>
      <c r="H95" s="189"/>
      <c r="I95" s="189"/>
      <c r="J95" s="189">
        <v>135000</v>
      </c>
      <c r="K95" s="189"/>
      <c r="L95" s="189"/>
      <c r="M95" s="189"/>
      <c r="N95" s="189"/>
      <c r="O95" s="86">
        <f t="shared" ref="O95:O100" si="2">SUM(B95:J95)</f>
        <v>135000</v>
      </c>
    </row>
    <row r="96" spans="1:78" ht="55.5" customHeight="1" x14ac:dyDescent="0.2">
      <c r="A96" s="194" t="s">
        <v>533</v>
      </c>
      <c r="B96" s="155"/>
      <c r="C96" s="159"/>
      <c r="D96" s="164"/>
      <c r="E96" s="167"/>
      <c r="F96" s="168"/>
      <c r="G96" s="260"/>
      <c r="H96" s="189"/>
      <c r="I96" s="189"/>
      <c r="J96" s="189">
        <v>70000</v>
      </c>
      <c r="K96" s="189"/>
      <c r="L96" s="189"/>
      <c r="M96" s="189"/>
      <c r="N96" s="189"/>
      <c r="O96" s="86">
        <f t="shared" si="2"/>
        <v>70000</v>
      </c>
    </row>
    <row r="97" spans="1:15" ht="55.5" customHeight="1" x14ac:dyDescent="0.2">
      <c r="A97" s="194" t="s">
        <v>519</v>
      </c>
      <c r="B97" s="155"/>
      <c r="C97" s="159"/>
      <c r="D97" s="164"/>
      <c r="E97" s="167"/>
      <c r="F97" s="168"/>
      <c r="G97" s="260"/>
      <c r="H97" s="189"/>
      <c r="I97" s="189"/>
      <c r="J97" s="189">
        <v>43665</v>
      </c>
      <c r="K97" s="189"/>
      <c r="L97" s="189"/>
      <c r="M97" s="189"/>
      <c r="N97" s="189"/>
      <c r="O97" s="86">
        <f t="shared" si="2"/>
        <v>43665</v>
      </c>
    </row>
    <row r="98" spans="1:15" ht="55.5" customHeight="1" x14ac:dyDescent="0.2">
      <c r="A98" s="194" t="s">
        <v>846</v>
      </c>
      <c r="B98" s="155"/>
      <c r="C98" s="159"/>
      <c r="D98" s="164"/>
      <c r="E98" s="167"/>
      <c r="F98" s="168"/>
      <c r="G98" s="260"/>
      <c r="H98" s="189"/>
      <c r="I98" s="189"/>
      <c r="J98" s="189">
        <v>74000</v>
      </c>
      <c r="K98" s="189"/>
      <c r="L98" s="189"/>
      <c r="M98" s="189"/>
      <c r="N98" s="189"/>
      <c r="O98" s="86">
        <f t="shared" si="2"/>
        <v>74000</v>
      </c>
    </row>
    <row r="99" spans="1:15" ht="55.5" customHeight="1" x14ac:dyDescent="0.2">
      <c r="A99" s="194" t="s">
        <v>849</v>
      </c>
      <c r="B99" s="155"/>
      <c r="C99" s="159"/>
      <c r="D99" s="164"/>
      <c r="E99" s="167"/>
      <c r="F99" s="168"/>
      <c r="G99" s="260"/>
      <c r="H99" s="189"/>
      <c r="I99" s="189"/>
      <c r="J99" s="189">
        <v>95000</v>
      </c>
      <c r="K99" s="189"/>
      <c r="L99" s="189"/>
      <c r="M99" s="189"/>
      <c r="N99" s="189"/>
      <c r="O99" s="86">
        <f t="shared" si="2"/>
        <v>95000</v>
      </c>
    </row>
    <row r="100" spans="1:15" ht="55.5" customHeight="1" x14ac:dyDescent="0.2">
      <c r="A100" s="194" t="s">
        <v>860</v>
      </c>
      <c r="B100" s="155"/>
      <c r="C100" s="159"/>
      <c r="D100" s="164"/>
      <c r="E100" s="167"/>
      <c r="F100" s="168"/>
      <c r="G100" s="260"/>
      <c r="H100" s="189"/>
      <c r="I100" s="189"/>
      <c r="J100" s="189">
        <v>7658300</v>
      </c>
      <c r="K100" s="189"/>
      <c r="L100" s="189"/>
      <c r="M100" s="189"/>
      <c r="N100" s="189"/>
      <c r="O100" s="86">
        <f t="shared" si="2"/>
        <v>7658300</v>
      </c>
    </row>
    <row r="101" spans="1:15" ht="55.5" customHeight="1" x14ac:dyDescent="0.2">
      <c r="A101" s="194" t="s">
        <v>895</v>
      </c>
      <c r="B101" s="155"/>
      <c r="C101" s="159"/>
      <c r="D101" s="164"/>
      <c r="E101" s="167"/>
      <c r="F101" s="168"/>
      <c r="G101" s="260"/>
      <c r="H101" s="189"/>
      <c r="I101" s="189"/>
      <c r="J101" s="189"/>
      <c r="K101" s="189">
        <v>207000</v>
      </c>
      <c r="L101" s="189"/>
      <c r="M101" s="189"/>
      <c r="N101" s="189"/>
      <c r="O101" s="86">
        <f>SUM(B101:K101)</f>
        <v>207000</v>
      </c>
    </row>
    <row r="102" spans="1:15" ht="55.5" customHeight="1" x14ac:dyDescent="0.2">
      <c r="A102" s="194" t="s">
        <v>901</v>
      </c>
      <c r="B102" s="155"/>
      <c r="C102" s="159"/>
      <c r="D102" s="164"/>
      <c r="E102" s="167"/>
      <c r="F102" s="168"/>
      <c r="G102" s="260"/>
      <c r="H102" s="189"/>
      <c r="I102" s="189"/>
      <c r="J102" s="189"/>
      <c r="K102" s="189">
        <v>125543</v>
      </c>
      <c r="L102" s="189"/>
      <c r="M102" s="189"/>
      <c r="N102" s="189"/>
      <c r="O102" s="86">
        <f>SUM(B102:K102)</f>
        <v>125543</v>
      </c>
    </row>
    <row r="103" spans="1:15" ht="55.5" customHeight="1" x14ac:dyDescent="0.2">
      <c r="A103" s="194" t="s">
        <v>906</v>
      </c>
      <c r="B103" s="155"/>
      <c r="C103" s="159"/>
      <c r="D103" s="164"/>
      <c r="E103" s="167"/>
      <c r="F103" s="168"/>
      <c r="G103" s="260"/>
      <c r="H103" s="189"/>
      <c r="I103" s="189"/>
      <c r="J103" s="189"/>
      <c r="K103" s="189">
        <v>96600</v>
      </c>
      <c r="L103" s="189"/>
      <c r="M103" s="189"/>
      <c r="N103" s="189"/>
      <c r="O103" s="86">
        <f>SUM(B103:K103)</f>
        <v>96600</v>
      </c>
    </row>
    <row r="104" spans="1:15" ht="55.5" customHeight="1" x14ac:dyDescent="0.2">
      <c r="A104" s="194" t="s">
        <v>909</v>
      </c>
      <c r="B104" s="155"/>
      <c r="C104" s="159"/>
      <c r="D104" s="164"/>
      <c r="E104" s="167"/>
      <c r="F104" s="168"/>
      <c r="G104" s="260"/>
      <c r="H104" s="189"/>
      <c r="I104" s="189"/>
      <c r="J104" s="189"/>
      <c r="K104" s="189">
        <v>100800</v>
      </c>
      <c r="L104" s="189"/>
      <c r="M104" s="189"/>
      <c r="N104" s="189"/>
      <c r="O104" s="86">
        <f>SUM(B104:K104)</f>
        <v>100800</v>
      </c>
    </row>
    <row r="105" spans="1:15" ht="55.5" customHeight="1" x14ac:dyDescent="0.2">
      <c r="A105" s="194" t="s">
        <v>921</v>
      </c>
      <c r="B105" s="155"/>
      <c r="C105" s="159"/>
      <c r="D105" s="164"/>
      <c r="E105" s="167"/>
      <c r="F105" s="168"/>
      <c r="G105" s="260"/>
      <c r="H105" s="189"/>
      <c r="I105" s="189"/>
      <c r="J105" s="189"/>
      <c r="K105" s="189">
        <v>30000</v>
      </c>
      <c r="L105" s="189">
        <v>1761500</v>
      </c>
      <c r="M105" s="189"/>
      <c r="N105" s="189"/>
      <c r="O105" s="86">
        <f>SUM(K105:L105)</f>
        <v>1791500</v>
      </c>
    </row>
    <row r="106" spans="1:15" ht="38.25" x14ac:dyDescent="0.2">
      <c r="A106" s="194" t="s">
        <v>937</v>
      </c>
      <c r="B106" s="155"/>
      <c r="C106" s="159"/>
      <c r="D106" s="164"/>
      <c r="E106" s="167"/>
      <c r="F106" s="168"/>
      <c r="G106" s="260"/>
      <c r="H106" s="189"/>
      <c r="I106" s="189"/>
      <c r="J106" s="189"/>
      <c r="K106" s="189">
        <f>'2022'!J54</f>
        <v>2613000</v>
      </c>
      <c r="L106" s="189"/>
      <c r="M106" s="189"/>
      <c r="N106" s="189"/>
      <c r="O106" s="86"/>
    </row>
    <row r="107" spans="1:15" ht="38.25" x14ac:dyDescent="0.2">
      <c r="A107" s="253" t="s">
        <v>944</v>
      </c>
      <c r="B107" s="155"/>
      <c r="C107" s="159"/>
      <c r="D107" s="164"/>
      <c r="E107" s="167"/>
      <c r="F107" s="168"/>
      <c r="G107" s="260"/>
      <c r="H107" s="189"/>
      <c r="I107" s="189"/>
      <c r="J107" s="189"/>
      <c r="K107" s="189">
        <f>'2022'!J55</f>
        <v>1700000</v>
      </c>
      <c r="L107" s="189">
        <v>2498100</v>
      </c>
      <c r="M107" s="189">
        <f>'2024'!J37</f>
        <v>2498100</v>
      </c>
      <c r="N107" s="189"/>
      <c r="O107" s="86">
        <f>SUM(B107:L107)</f>
        <v>4198100</v>
      </c>
    </row>
    <row r="108" spans="1:15" ht="38.25" x14ac:dyDescent="0.2">
      <c r="A108" s="253" t="s">
        <v>948</v>
      </c>
      <c r="B108" s="155"/>
      <c r="C108" s="159"/>
      <c r="D108" s="164"/>
      <c r="E108" s="167"/>
      <c r="F108" s="168"/>
      <c r="G108" s="260"/>
      <c r="H108" s="189"/>
      <c r="I108" s="189"/>
      <c r="J108" s="189"/>
      <c r="K108" s="189">
        <f>'2022'!J56</f>
        <v>9450</v>
      </c>
      <c r="L108" s="189">
        <v>100000</v>
      </c>
      <c r="M108" s="189">
        <f>'2024'!J36</f>
        <v>17100</v>
      </c>
      <c r="N108" s="189"/>
      <c r="O108" s="86">
        <f>SUM(B108:L108)</f>
        <v>109450</v>
      </c>
    </row>
    <row r="109" spans="1:15" ht="51" x14ac:dyDescent="0.2">
      <c r="A109" s="261" t="s">
        <v>1000</v>
      </c>
      <c r="B109" s="155"/>
      <c r="C109" s="159"/>
      <c r="D109" s="164"/>
      <c r="E109" s="167"/>
      <c r="F109" s="168"/>
      <c r="G109" s="260"/>
      <c r="H109" s="189"/>
      <c r="I109" s="189"/>
      <c r="J109" s="189"/>
      <c r="K109" s="189"/>
      <c r="L109" s="189"/>
      <c r="M109" s="189">
        <v>207678.6</v>
      </c>
      <c r="N109" s="189"/>
      <c r="O109" s="86">
        <f>SUM(B109:M109)</f>
        <v>207678.6</v>
      </c>
    </row>
    <row r="110" spans="1:15" ht="51" x14ac:dyDescent="0.2">
      <c r="A110" s="253" t="s">
        <v>958</v>
      </c>
      <c r="B110" s="155"/>
      <c r="C110" s="159"/>
      <c r="D110" s="164"/>
      <c r="E110" s="167"/>
      <c r="F110" s="168"/>
      <c r="G110" s="260"/>
      <c r="H110" s="189"/>
      <c r="I110" s="189"/>
      <c r="J110" s="189"/>
      <c r="K110" s="189"/>
      <c r="L110" s="189">
        <v>2500000</v>
      </c>
      <c r="M110" s="189"/>
      <c r="N110" s="189"/>
      <c r="O110" s="86"/>
    </row>
    <row r="111" spans="1:15" x14ac:dyDescent="0.2">
      <c r="A111" s="173"/>
      <c r="B111" s="174">
        <f ca="1">SUM(B4:B112)</f>
        <v>6700000</v>
      </c>
      <c r="C111" s="174">
        <f ca="1">SUM(C4:C112)</f>
        <v>11913900</v>
      </c>
      <c r="D111" s="174">
        <f ca="1">SUM(D4:D112)</f>
        <v>8440000</v>
      </c>
      <c r="E111" s="174">
        <f ca="1">SUM(E4:E112)</f>
        <v>31032590.499999996</v>
      </c>
      <c r="F111" s="174">
        <f ca="1">SUM(F4:F112)</f>
        <v>101508777</v>
      </c>
      <c r="G111" s="174">
        <f>SUM(G4:G88)</f>
        <v>101976470</v>
      </c>
      <c r="H111" s="174">
        <f>SUM(H4:H88)</f>
        <v>89494042</v>
      </c>
      <c r="I111" s="174">
        <f>SUM(I4:I88)</f>
        <v>93094294.859999999</v>
      </c>
      <c r="J111" s="236">
        <f>SUM(J4:J100)</f>
        <v>105897088</v>
      </c>
      <c r="K111" s="236">
        <f>K108+K107+K106+K105+K104+K103+K102+K101+K94+K91+K88+K85+K79+K77+K72+K70+K67+K66+K53+K52+K51+K50+K44+K34+K32+K30+K29+K22+K21+K20+K17+K15+K14+K10+K9+K8+K5+K4</f>
        <v>129292493</v>
      </c>
      <c r="L111" s="236">
        <f>SUM(L4:L110)</f>
        <v>114833026.59999999</v>
      </c>
      <c r="M111" s="174">
        <f>SUM(M4:M110)</f>
        <v>117997199</v>
      </c>
      <c r="N111" s="174">
        <f>N110+N109+N108+N107+N106+N105+N104+N103+N102+N101+N100+N99+N98+N97+N96+N95+N94+N93+N92+N91+N90+N89+N88+N87+N86+N85+N84+N83+N82+N81+N80+N79+N78+N77+N76+N75+N74+N73+N72+N71+N70+N69+N68+N67+N66+N65+N64+N63+N62+N61+N60+N59+N58+N57+N56+N55+N54+N53+N52+N51+N50+N49+N48+N47+N46+N45+N44+N43+N42+N41+N40+N39+N38+N37+N36+N35+N34+N33+N32+N31+N30+N29+N28+N27+N25+N24+N23+N22+N21+N20+N17+N16+N15+N14+N13+N12+N10+N9+N8+N7+N6+N5+N4</f>
        <v>24500000</v>
      </c>
    </row>
    <row r="113" spans="1:32" ht="36" customHeight="1" x14ac:dyDescent="0.2"/>
    <row r="115" spans="1:32" x14ac:dyDescent="0.2">
      <c r="AE115" s="86">
        <f t="shared" ref="AE115:AF122" si="3">SUM(AA115:AD115)</f>
        <v>0</v>
      </c>
    </row>
    <row r="116" spans="1:32" x14ac:dyDescent="0.2">
      <c r="AE116" s="86">
        <f t="shared" si="3"/>
        <v>0</v>
      </c>
    </row>
    <row r="117" spans="1:32" x14ac:dyDescent="0.2">
      <c r="AE117" s="86">
        <f t="shared" si="3"/>
        <v>0</v>
      </c>
    </row>
    <row r="118" spans="1:32" x14ac:dyDescent="0.2">
      <c r="AE118" s="86">
        <f t="shared" si="3"/>
        <v>0</v>
      </c>
    </row>
    <row r="119" spans="1:32" x14ac:dyDescent="0.2">
      <c r="AE119" s="86">
        <f t="shared" si="3"/>
        <v>0</v>
      </c>
    </row>
    <row r="120" spans="1:32" x14ac:dyDescent="0.2">
      <c r="AE120" s="86">
        <f t="shared" si="3"/>
        <v>0</v>
      </c>
    </row>
    <row r="121" spans="1:32" x14ac:dyDescent="0.2">
      <c r="D121" s="149"/>
      <c r="AE121" s="86">
        <f t="shared" si="3"/>
        <v>0</v>
      </c>
    </row>
    <row r="122" spans="1:32" x14ac:dyDescent="0.2">
      <c r="AF122" s="86">
        <f t="shared" si="3"/>
        <v>0</v>
      </c>
    </row>
    <row r="123" spans="1:32" x14ac:dyDescent="0.2">
      <c r="AF123" s="86">
        <f t="shared" ref="AF123:AF130" si="4">SUM(AA123:AE123)</f>
        <v>0</v>
      </c>
    </row>
    <row r="124" spans="1:32" x14ac:dyDescent="0.2">
      <c r="AF124" s="86">
        <f t="shared" si="4"/>
        <v>0</v>
      </c>
    </row>
    <row r="125" spans="1:32" x14ac:dyDescent="0.2">
      <c r="AF125" s="86">
        <f t="shared" si="4"/>
        <v>0</v>
      </c>
    </row>
    <row r="126" spans="1:32" x14ac:dyDescent="0.2">
      <c r="A126" s="90"/>
      <c r="B126" s="90"/>
      <c r="C126" s="90"/>
      <c r="D126" s="93"/>
      <c r="E126" s="90"/>
      <c r="F126" s="90"/>
      <c r="AF126" s="86">
        <f t="shared" si="4"/>
        <v>0</v>
      </c>
    </row>
    <row r="127" spans="1:32" x14ac:dyDescent="0.2">
      <c r="AF127" s="86">
        <f t="shared" si="4"/>
        <v>0</v>
      </c>
    </row>
    <row r="128" spans="1:32" x14ac:dyDescent="0.2">
      <c r="AF128" s="86">
        <f t="shared" si="4"/>
        <v>0</v>
      </c>
    </row>
    <row r="129" spans="32:32" x14ac:dyDescent="0.2">
      <c r="AF129" s="86">
        <f t="shared" si="4"/>
        <v>0</v>
      </c>
    </row>
    <row r="130" spans="32:32" x14ac:dyDescent="0.2">
      <c r="AF130" s="86">
        <f t="shared" si="4"/>
        <v>0</v>
      </c>
    </row>
    <row r="131" spans="32:32" x14ac:dyDescent="0.2">
      <c r="AF131" s="90" t="e">
        <f>SUM(#REF!)</f>
        <v>#REF!</v>
      </c>
    </row>
  </sheetData>
  <mergeCells count="1">
    <mergeCell ref="A1:P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76"/>
  <sheetViews>
    <sheetView topLeftCell="A56" zoomScale="90" zoomScaleNormal="90" workbookViewId="0">
      <selection activeCell="H55" sqref="H55"/>
    </sheetView>
  </sheetViews>
  <sheetFormatPr defaultRowHeight="12.75" x14ac:dyDescent="0.2"/>
  <cols>
    <col min="1" max="1" width="10.85546875" style="2" customWidth="1"/>
    <col min="2" max="2" width="14.7109375" style="81" customWidth="1"/>
    <col min="3" max="3" width="22.5703125" style="2" customWidth="1"/>
    <col min="4" max="4" width="21.42578125" style="2" customWidth="1"/>
    <col min="5" max="5" width="19.5703125" style="2" customWidth="1"/>
    <col min="6" max="6" width="12.85546875" style="2" customWidth="1"/>
    <col min="7" max="7" width="31.140625" style="2" customWidth="1"/>
    <col min="8" max="8" width="21.28515625" style="2" customWidth="1"/>
    <col min="9" max="9" width="16.7109375" style="2" customWidth="1"/>
    <col min="10" max="10" width="19.140625" style="2" customWidth="1"/>
    <col min="11" max="11" width="10.7109375" style="2" customWidth="1"/>
    <col min="12" max="12" width="19.140625" style="2" customWidth="1"/>
    <col min="13" max="16384" width="9.140625" style="2"/>
  </cols>
  <sheetData>
    <row r="1" spans="1:12" ht="14.25" x14ac:dyDescent="0.2">
      <c r="A1" s="291" t="s">
        <v>40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</row>
    <row r="2" spans="1:12" ht="15" x14ac:dyDescent="0.2">
      <c r="A2" s="291" t="s">
        <v>41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</row>
    <row r="3" spans="1:12" ht="14.25" x14ac:dyDescent="0.2">
      <c r="A3" s="291" t="s">
        <v>42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</row>
    <row r="5" spans="1:12" ht="26.25" customHeight="1" x14ac:dyDescent="0.2">
      <c r="A5" s="292" t="s">
        <v>9</v>
      </c>
      <c r="B5" s="293" t="s">
        <v>174</v>
      </c>
      <c r="C5" s="292" t="s">
        <v>0</v>
      </c>
      <c r="D5" s="292"/>
      <c r="E5" s="292"/>
      <c r="F5" s="292"/>
      <c r="G5" s="292"/>
      <c r="H5" s="292" t="s">
        <v>43</v>
      </c>
      <c r="I5" s="292"/>
      <c r="J5" s="292"/>
      <c r="K5" s="292"/>
      <c r="L5" s="292" t="s">
        <v>1</v>
      </c>
    </row>
    <row r="6" spans="1:12" ht="177" customHeight="1" x14ac:dyDescent="0.2">
      <c r="A6" s="292"/>
      <c r="B6" s="293"/>
      <c r="C6" s="3" t="s">
        <v>4</v>
      </c>
      <c r="D6" s="3" t="s">
        <v>118</v>
      </c>
      <c r="E6" s="3" t="s">
        <v>10</v>
      </c>
      <c r="F6" s="3" t="s">
        <v>44</v>
      </c>
      <c r="G6" s="3" t="s">
        <v>5</v>
      </c>
      <c r="H6" s="3" t="s">
        <v>45</v>
      </c>
      <c r="I6" s="3" t="s">
        <v>2</v>
      </c>
      <c r="J6" s="3" t="s">
        <v>273</v>
      </c>
      <c r="K6" s="3" t="s">
        <v>3</v>
      </c>
      <c r="L6" s="292"/>
    </row>
    <row r="7" spans="1:12" x14ac:dyDescent="0.2">
      <c r="A7" s="3">
        <v>1</v>
      </c>
      <c r="B7" s="78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</row>
    <row r="8" spans="1:12" ht="70.900000000000006" customHeight="1" x14ac:dyDescent="0.2">
      <c r="A8" s="94" t="s">
        <v>62</v>
      </c>
      <c r="B8" s="97">
        <v>41626</v>
      </c>
      <c r="C8" s="102" t="s">
        <v>29</v>
      </c>
      <c r="D8" s="94" t="s">
        <v>177</v>
      </c>
      <c r="E8" s="95">
        <v>1078700000488</v>
      </c>
      <c r="F8" s="96">
        <v>8709011889</v>
      </c>
      <c r="G8" s="94" t="s">
        <v>217</v>
      </c>
      <c r="H8" s="94" t="s">
        <v>6</v>
      </c>
      <c r="I8" s="94" t="s">
        <v>224</v>
      </c>
      <c r="J8" s="107">
        <v>2100000</v>
      </c>
      <c r="K8" s="97">
        <v>41990</v>
      </c>
      <c r="L8" s="98"/>
    </row>
    <row r="9" spans="1:12" ht="70.900000000000006" customHeight="1" x14ac:dyDescent="0.2">
      <c r="A9" s="94" t="s">
        <v>63</v>
      </c>
      <c r="B9" s="97">
        <v>41626</v>
      </c>
      <c r="C9" s="94" t="s">
        <v>32</v>
      </c>
      <c r="D9" s="94" t="s">
        <v>178</v>
      </c>
      <c r="E9" s="95">
        <v>1098700000156</v>
      </c>
      <c r="F9" s="96">
        <v>8709012829</v>
      </c>
      <c r="G9" s="94" t="s">
        <v>217</v>
      </c>
      <c r="H9" s="94" t="s">
        <v>6</v>
      </c>
      <c r="I9" s="94" t="s">
        <v>224</v>
      </c>
      <c r="J9" s="107">
        <v>2000000</v>
      </c>
      <c r="K9" s="97">
        <v>41990</v>
      </c>
      <c r="L9" s="98"/>
    </row>
    <row r="10" spans="1:12" ht="70.900000000000006" customHeight="1" x14ac:dyDescent="0.2">
      <c r="A10" s="94" t="s">
        <v>64</v>
      </c>
      <c r="B10" s="97">
        <v>41626</v>
      </c>
      <c r="C10" s="94" t="s">
        <v>33</v>
      </c>
      <c r="D10" s="94" t="s">
        <v>178</v>
      </c>
      <c r="E10" s="95">
        <v>1028700589741</v>
      </c>
      <c r="F10" s="96">
        <v>8709007360</v>
      </c>
      <c r="G10" s="94" t="s">
        <v>217</v>
      </c>
      <c r="H10" s="94" t="s">
        <v>6</v>
      </c>
      <c r="I10" s="94" t="s">
        <v>224</v>
      </c>
      <c r="J10" s="107">
        <v>600000</v>
      </c>
      <c r="K10" s="97" t="s">
        <v>46</v>
      </c>
      <c r="L10" s="98"/>
    </row>
    <row r="11" spans="1:12" s="12" customFormat="1" ht="125.25" customHeight="1" x14ac:dyDescent="0.2">
      <c r="A11" s="97" t="s">
        <v>65</v>
      </c>
      <c r="B11" s="106">
        <v>41380</v>
      </c>
      <c r="C11" s="94" t="s">
        <v>11</v>
      </c>
      <c r="D11" s="94" t="s">
        <v>179</v>
      </c>
      <c r="E11" s="99">
        <v>1068700000478</v>
      </c>
      <c r="F11" s="94">
        <v>8709011053</v>
      </c>
      <c r="G11" s="94" t="s">
        <v>221</v>
      </c>
      <c r="H11" s="94" t="s">
        <v>26</v>
      </c>
      <c r="I11" s="94" t="s">
        <v>225</v>
      </c>
      <c r="J11" s="107">
        <v>200000</v>
      </c>
      <c r="K11" s="97">
        <v>41639</v>
      </c>
      <c r="L11" s="94"/>
    </row>
    <row r="12" spans="1:12" s="12" customFormat="1" ht="81" customHeight="1" x14ac:dyDescent="0.2">
      <c r="A12" s="97" t="s">
        <v>66</v>
      </c>
      <c r="B12" s="106">
        <v>41380</v>
      </c>
      <c r="C12" s="94" t="s">
        <v>12</v>
      </c>
      <c r="D12" s="94" t="s">
        <v>180</v>
      </c>
      <c r="E12" s="99">
        <v>1108700000177</v>
      </c>
      <c r="F12" s="94">
        <v>8709013389</v>
      </c>
      <c r="G12" s="94" t="s">
        <v>219</v>
      </c>
      <c r="H12" s="94" t="s">
        <v>26</v>
      </c>
      <c r="I12" s="94" t="s">
        <v>225</v>
      </c>
      <c r="J12" s="107">
        <v>100000</v>
      </c>
      <c r="K12" s="97">
        <v>41639</v>
      </c>
      <c r="L12" s="100"/>
    </row>
    <row r="13" spans="1:12" s="12" customFormat="1" ht="128.25" customHeight="1" x14ac:dyDescent="0.2">
      <c r="A13" s="97" t="s">
        <v>67</v>
      </c>
      <c r="B13" s="106">
        <v>41380</v>
      </c>
      <c r="C13" s="94" t="s">
        <v>13</v>
      </c>
      <c r="D13" s="94" t="s">
        <v>181</v>
      </c>
      <c r="E13" s="99">
        <v>1088700000135</v>
      </c>
      <c r="F13" s="94">
        <v>8709012434</v>
      </c>
      <c r="G13" s="94" t="s">
        <v>221</v>
      </c>
      <c r="H13" s="94" t="s">
        <v>26</v>
      </c>
      <c r="I13" s="94" t="s">
        <v>225</v>
      </c>
      <c r="J13" s="107">
        <v>160000</v>
      </c>
      <c r="K13" s="97">
        <v>41639</v>
      </c>
      <c r="L13" s="100"/>
    </row>
    <row r="14" spans="1:12" s="12" customFormat="1" ht="123.75" customHeight="1" x14ac:dyDescent="0.2">
      <c r="A14" s="97" t="s">
        <v>68</v>
      </c>
      <c r="B14" s="106">
        <v>41380</v>
      </c>
      <c r="C14" s="94" t="s">
        <v>61</v>
      </c>
      <c r="D14" s="94" t="s">
        <v>182</v>
      </c>
      <c r="E14" s="99">
        <v>1088700000124</v>
      </c>
      <c r="F14" s="94">
        <v>8701004590</v>
      </c>
      <c r="G14" s="94" t="s">
        <v>221</v>
      </c>
      <c r="H14" s="94" t="s">
        <v>26</v>
      </c>
      <c r="I14" s="94" t="s">
        <v>225</v>
      </c>
      <c r="J14" s="107">
        <v>30000</v>
      </c>
      <c r="K14" s="97">
        <v>41639</v>
      </c>
      <c r="L14" s="100"/>
    </row>
    <row r="15" spans="1:12" s="12" customFormat="1" ht="126" customHeight="1" x14ac:dyDescent="0.2">
      <c r="A15" s="97" t="s">
        <v>69</v>
      </c>
      <c r="B15" s="106">
        <v>41380</v>
      </c>
      <c r="C15" s="94" t="s">
        <v>14</v>
      </c>
      <c r="D15" s="94" t="s">
        <v>183</v>
      </c>
      <c r="E15" s="99">
        <v>1118700000077</v>
      </c>
      <c r="F15" s="94">
        <v>8703010470</v>
      </c>
      <c r="G15" s="94" t="s">
        <v>221</v>
      </c>
      <c r="H15" s="94" t="s">
        <v>26</v>
      </c>
      <c r="I15" s="94" t="s">
        <v>225</v>
      </c>
      <c r="J15" s="107">
        <v>120000</v>
      </c>
      <c r="K15" s="97">
        <v>41639</v>
      </c>
      <c r="L15" s="100"/>
    </row>
    <row r="16" spans="1:12" s="12" customFormat="1" ht="118.5" customHeight="1" x14ac:dyDescent="0.2">
      <c r="A16" s="97" t="s">
        <v>70</v>
      </c>
      <c r="B16" s="106">
        <v>41380</v>
      </c>
      <c r="C16" s="94" t="s">
        <v>15</v>
      </c>
      <c r="D16" s="94" t="s">
        <v>184</v>
      </c>
      <c r="E16" s="99">
        <v>1118700000066</v>
      </c>
      <c r="F16" s="94">
        <v>8703010487</v>
      </c>
      <c r="G16" s="94" t="s">
        <v>221</v>
      </c>
      <c r="H16" s="94" t="s">
        <v>26</v>
      </c>
      <c r="I16" s="94" t="s">
        <v>225</v>
      </c>
      <c r="J16" s="107">
        <v>160000</v>
      </c>
      <c r="K16" s="97">
        <v>41639</v>
      </c>
      <c r="L16" s="100"/>
    </row>
    <row r="17" spans="1:12" s="14" customFormat="1" ht="116.25" customHeight="1" x14ac:dyDescent="0.2">
      <c r="A17" s="97" t="s">
        <v>71</v>
      </c>
      <c r="B17" s="106">
        <v>41380</v>
      </c>
      <c r="C17" s="94" t="s">
        <v>16</v>
      </c>
      <c r="D17" s="94" t="s">
        <v>184</v>
      </c>
      <c r="E17" s="99">
        <v>1118700000044</v>
      </c>
      <c r="F17" s="94">
        <v>8703010462</v>
      </c>
      <c r="G17" s="94" t="s">
        <v>221</v>
      </c>
      <c r="H17" s="94" t="s">
        <v>26</v>
      </c>
      <c r="I17" s="94" t="s">
        <v>225</v>
      </c>
      <c r="J17" s="107">
        <v>70000</v>
      </c>
      <c r="K17" s="97">
        <v>41639</v>
      </c>
      <c r="L17" s="100"/>
    </row>
    <row r="18" spans="1:12" s="14" customFormat="1" ht="117" customHeight="1" x14ac:dyDescent="0.2">
      <c r="A18" s="97" t="s">
        <v>72</v>
      </c>
      <c r="B18" s="106">
        <v>41380</v>
      </c>
      <c r="C18" s="94" t="s">
        <v>17</v>
      </c>
      <c r="D18" s="94" t="s">
        <v>185</v>
      </c>
      <c r="E18" s="99">
        <v>1118700000088</v>
      </c>
      <c r="F18" s="94">
        <v>8703010511</v>
      </c>
      <c r="G18" s="94" t="s">
        <v>221</v>
      </c>
      <c r="H18" s="94" t="s">
        <v>26</v>
      </c>
      <c r="I18" s="94" t="s">
        <v>225</v>
      </c>
      <c r="J18" s="107">
        <v>100000</v>
      </c>
      <c r="K18" s="97">
        <v>41639</v>
      </c>
      <c r="L18" s="100"/>
    </row>
    <row r="19" spans="1:12" s="14" customFormat="1" ht="60.75" customHeight="1" x14ac:dyDescent="0.2">
      <c r="A19" s="97" t="s">
        <v>73</v>
      </c>
      <c r="B19" s="106">
        <v>41380</v>
      </c>
      <c r="C19" s="94" t="s">
        <v>18</v>
      </c>
      <c r="D19" s="94" t="s">
        <v>186</v>
      </c>
      <c r="E19" s="99">
        <v>1088700000157</v>
      </c>
      <c r="F19" s="94">
        <v>8709012459</v>
      </c>
      <c r="G19" s="94" t="s">
        <v>220</v>
      </c>
      <c r="H19" s="94" t="s">
        <v>26</v>
      </c>
      <c r="I19" s="94" t="s">
        <v>225</v>
      </c>
      <c r="J19" s="107">
        <v>100000</v>
      </c>
      <c r="K19" s="97">
        <v>41639</v>
      </c>
      <c r="L19" s="100"/>
    </row>
    <row r="20" spans="1:12" s="14" customFormat="1" ht="59.25" customHeight="1" x14ac:dyDescent="0.2">
      <c r="A20" s="97" t="s">
        <v>74</v>
      </c>
      <c r="B20" s="106">
        <v>41380</v>
      </c>
      <c r="C20" s="94" t="s">
        <v>19</v>
      </c>
      <c r="D20" s="94" t="s">
        <v>187</v>
      </c>
      <c r="E20" s="99">
        <v>1108700000200</v>
      </c>
      <c r="F20" s="94">
        <v>8709013445</v>
      </c>
      <c r="G20" s="94" t="s">
        <v>220</v>
      </c>
      <c r="H20" s="94" t="s">
        <v>26</v>
      </c>
      <c r="I20" s="94" t="s">
        <v>225</v>
      </c>
      <c r="J20" s="107">
        <v>100000</v>
      </c>
      <c r="K20" s="97">
        <v>41639</v>
      </c>
      <c r="L20" s="100"/>
    </row>
    <row r="21" spans="1:12" s="14" customFormat="1" ht="63" customHeight="1" x14ac:dyDescent="0.2">
      <c r="A21" s="97" t="s">
        <v>75</v>
      </c>
      <c r="B21" s="106">
        <v>41380</v>
      </c>
      <c r="C21" s="94" t="s">
        <v>20</v>
      </c>
      <c r="D21" s="94" t="s">
        <v>188</v>
      </c>
      <c r="E21" s="99">
        <v>1098700000035</v>
      </c>
      <c r="F21" s="94">
        <v>8709012723</v>
      </c>
      <c r="G21" s="94" t="s">
        <v>220</v>
      </c>
      <c r="H21" s="94" t="s">
        <v>26</v>
      </c>
      <c r="I21" s="94" t="s">
        <v>225</v>
      </c>
      <c r="J21" s="107">
        <v>100000</v>
      </c>
      <c r="K21" s="97">
        <v>41639</v>
      </c>
      <c r="L21" s="100"/>
    </row>
    <row r="22" spans="1:12" s="14" customFormat="1" ht="63" customHeight="1" x14ac:dyDescent="0.2">
      <c r="A22" s="97" t="s">
        <v>76</v>
      </c>
      <c r="B22" s="106">
        <v>41380</v>
      </c>
      <c r="C22" s="94" t="s">
        <v>21</v>
      </c>
      <c r="D22" s="94" t="s">
        <v>189</v>
      </c>
      <c r="E22" s="99">
        <v>1118700000187</v>
      </c>
      <c r="F22" s="94">
        <v>8704004503</v>
      </c>
      <c r="G22" s="94" t="s">
        <v>220</v>
      </c>
      <c r="H22" s="94" t="s">
        <v>26</v>
      </c>
      <c r="I22" s="94" t="s">
        <v>225</v>
      </c>
      <c r="J22" s="107">
        <v>100000</v>
      </c>
      <c r="K22" s="97">
        <v>41639</v>
      </c>
      <c r="L22" s="100"/>
    </row>
    <row r="23" spans="1:12" s="14" customFormat="1" ht="128.25" customHeight="1" x14ac:dyDescent="0.2">
      <c r="A23" s="97" t="s">
        <v>77</v>
      </c>
      <c r="B23" s="106">
        <v>41380</v>
      </c>
      <c r="C23" s="94" t="s">
        <v>22</v>
      </c>
      <c r="D23" s="94" t="s">
        <v>190</v>
      </c>
      <c r="E23" s="99">
        <v>1118700000033</v>
      </c>
      <c r="F23" s="94">
        <v>8704004486</v>
      </c>
      <c r="G23" s="94" t="s">
        <v>221</v>
      </c>
      <c r="H23" s="94" t="s">
        <v>26</v>
      </c>
      <c r="I23" s="94" t="s">
        <v>225</v>
      </c>
      <c r="J23" s="107">
        <v>60000</v>
      </c>
      <c r="K23" s="97">
        <v>41639</v>
      </c>
      <c r="L23" s="100"/>
    </row>
    <row r="24" spans="1:12" s="14" customFormat="1" ht="118.5" customHeight="1" x14ac:dyDescent="0.2">
      <c r="A24" s="97" t="s">
        <v>78</v>
      </c>
      <c r="B24" s="106">
        <v>41380</v>
      </c>
      <c r="C24" s="94" t="s">
        <v>23</v>
      </c>
      <c r="D24" s="94" t="s">
        <v>191</v>
      </c>
      <c r="E24" s="99">
        <v>1108700000210</v>
      </c>
      <c r="F24" s="94">
        <v>8709013438</v>
      </c>
      <c r="G24" s="94" t="s">
        <v>221</v>
      </c>
      <c r="H24" s="94" t="s">
        <v>26</v>
      </c>
      <c r="I24" s="94" t="s">
        <v>225</v>
      </c>
      <c r="J24" s="107">
        <v>150000</v>
      </c>
      <c r="K24" s="97">
        <v>41639</v>
      </c>
      <c r="L24" s="100"/>
    </row>
    <row r="25" spans="1:12" s="14" customFormat="1" ht="117" customHeight="1" x14ac:dyDescent="0.2">
      <c r="A25" s="97" t="s">
        <v>79</v>
      </c>
      <c r="B25" s="106">
        <v>41380</v>
      </c>
      <c r="C25" s="94" t="s">
        <v>24</v>
      </c>
      <c r="D25" s="94" t="s">
        <v>151</v>
      </c>
      <c r="E25" s="99">
        <v>1028700000240</v>
      </c>
      <c r="F25" s="94">
        <v>8709007836</v>
      </c>
      <c r="G25" s="94" t="s">
        <v>221</v>
      </c>
      <c r="H25" s="94" t="s">
        <v>26</v>
      </c>
      <c r="I25" s="94" t="s">
        <v>225</v>
      </c>
      <c r="J25" s="107">
        <v>90000</v>
      </c>
      <c r="K25" s="97">
        <v>41639</v>
      </c>
      <c r="L25" s="100"/>
    </row>
    <row r="26" spans="1:12" s="14" customFormat="1" ht="120" customHeight="1" x14ac:dyDescent="0.2">
      <c r="A26" s="97" t="s">
        <v>80</v>
      </c>
      <c r="B26" s="106">
        <v>41380</v>
      </c>
      <c r="C26" s="94" t="s">
        <v>30</v>
      </c>
      <c r="D26" s="94" t="s">
        <v>192</v>
      </c>
      <c r="E26" s="99">
        <v>1088700000146</v>
      </c>
      <c r="F26" s="94">
        <v>8701004600</v>
      </c>
      <c r="G26" s="94" t="s">
        <v>221</v>
      </c>
      <c r="H26" s="94" t="s">
        <v>26</v>
      </c>
      <c r="I26" s="94" t="s">
        <v>225</v>
      </c>
      <c r="J26" s="107">
        <v>40000</v>
      </c>
      <c r="K26" s="97">
        <v>41639</v>
      </c>
      <c r="L26" s="100"/>
    </row>
    <row r="27" spans="1:12" s="14" customFormat="1" ht="118.5" customHeight="1" x14ac:dyDescent="0.2">
      <c r="A27" s="97" t="s">
        <v>81</v>
      </c>
      <c r="B27" s="106">
        <v>41380</v>
      </c>
      <c r="C27" s="94" t="s">
        <v>27</v>
      </c>
      <c r="D27" s="94" t="s">
        <v>193</v>
      </c>
      <c r="E27" s="99">
        <v>1118700000100</v>
      </c>
      <c r="F27" s="94">
        <v>8709013607</v>
      </c>
      <c r="G27" s="94" t="s">
        <v>221</v>
      </c>
      <c r="H27" s="94" t="s">
        <v>26</v>
      </c>
      <c r="I27" s="94" t="s">
        <v>225</v>
      </c>
      <c r="J27" s="107">
        <v>40000</v>
      </c>
      <c r="K27" s="97">
        <v>41639</v>
      </c>
      <c r="L27" s="100"/>
    </row>
    <row r="28" spans="1:12" s="14" customFormat="1" ht="119.25" customHeight="1" x14ac:dyDescent="0.2">
      <c r="A28" s="97" t="s">
        <v>82</v>
      </c>
      <c r="B28" s="106">
        <v>41380</v>
      </c>
      <c r="C28" s="94" t="s">
        <v>31</v>
      </c>
      <c r="D28" s="94" t="s">
        <v>194</v>
      </c>
      <c r="E28" s="99">
        <v>1128700000043</v>
      </c>
      <c r="F28" s="94">
        <v>8709013660</v>
      </c>
      <c r="G28" s="94" t="s">
        <v>221</v>
      </c>
      <c r="H28" s="94" t="s">
        <v>26</v>
      </c>
      <c r="I28" s="94" t="s">
        <v>225</v>
      </c>
      <c r="J28" s="107">
        <v>50000</v>
      </c>
      <c r="K28" s="97">
        <v>41639</v>
      </c>
      <c r="L28" s="100"/>
    </row>
    <row r="29" spans="1:12" s="14" customFormat="1" ht="119.25" customHeight="1" x14ac:dyDescent="0.2">
      <c r="A29" s="97" t="s">
        <v>83</v>
      </c>
      <c r="B29" s="106">
        <v>41452</v>
      </c>
      <c r="C29" s="94" t="s">
        <v>11</v>
      </c>
      <c r="D29" s="94" t="s">
        <v>179</v>
      </c>
      <c r="E29" s="99">
        <v>1068700000478</v>
      </c>
      <c r="F29" s="94">
        <v>8709011053</v>
      </c>
      <c r="G29" s="94" t="s">
        <v>221</v>
      </c>
      <c r="H29" s="94" t="s">
        <v>26</v>
      </c>
      <c r="I29" s="94" t="s">
        <v>225</v>
      </c>
      <c r="J29" s="107">
        <v>60000</v>
      </c>
      <c r="K29" s="97">
        <v>41639</v>
      </c>
      <c r="L29" s="101"/>
    </row>
    <row r="30" spans="1:12" s="14" customFormat="1" ht="118.5" customHeight="1" x14ac:dyDescent="0.2">
      <c r="A30" s="97" t="s">
        <v>84</v>
      </c>
      <c r="B30" s="106">
        <v>41452</v>
      </c>
      <c r="C30" s="94" t="s">
        <v>15</v>
      </c>
      <c r="D30" s="94" t="s">
        <v>195</v>
      </c>
      <c r="E30" s="99">
        <v>1118700000066</v>
      </c>
      <c r="F30" s="94">
        <v>8703010487</v>
      </c>
      <c r="G30" s="94" t="s">
        <v>221</v>
      </c>
      <c r="H30" s="94" t="s">
        <v>26</v>
      </c>
      <c r="I30" s="94" t="s">
        <v>225</v>
      </c>
      <c r="J30" s="107">
        <v>20000</v>
      </c>
      <c r="K30" s="97">
        <v>41639</v>
      </c>
      <c r="L30" s="101"/>
    </row>
    <row r="31" spans="1:12" s="14" customFormat="1" ht="120" customHeight="1" x14ac:dyDescent="0.2">
      <c r="A31" s="97" t="s">
        <v>85</v>
      </c>
      <c r="B31" s="106">
        <v>41452</v>
      </c>
      <c r="C31" s="94" t="s">
        <v>23</v>
      </c>
      <c r="D31" s="94" t="s">
        <v>191</v>
      </c>
      <c r="E31" s="99">
        <v>1108700000210</v>
      </c>
      <c r="F31" s="94">
        <v>8709013438</v>
      </c>
      <c r="G31" s="94" t="s">
        <v>221</v>
      </c>
      <c r="H31" s="94" t="s">
        <v>26</v>
      </c>
      <c r="I31" s="94" t="s">
        <v>225</v>
      </c>
      <c r="J31" s="107">
        <v>50000</v>
      </c>
      <c r="K31" s="97">
        <v>41639</v>
      </c>
      <c r="L31" s="101"/>
    </row>
    <row r="32" spans="1:12" s="14" customFormat="1" ht="123.75" x14ac:dyDescent="0.2">
      <c r="A32" s="97" t="s">
        <v>86</v>
      </c>
      <c r="B32" s="106">
        <v>41452</v>
      </c>
      <c r="C32" s="94" t="s">
        <v>27</v>
      </c>
      <c r="D32" s="94" t="s">
        <v>196</v>
      </c>
      <c r="E32" s="99">
        <v>1118700000100</v>
      </c>
      <c r="F32" s="94">
        <v>8709013607</v>
      </c>
      <c r="G32" s="94" t="s">
        <v>218</v>
      </c>
      <c r="H32" s="94" t="s">
        <v>26</v>
      </c>
      <c r="I32" s="94" t="s">
        <v>225</v>
      </c>
      <c r="J32" s="107">
        <v>50000</v>
      </c>
      <c r="K32" s="97">
        <v>41639</v>
      </c>
      <c r="L32" s="101"/>
    </row>
    <row r="33" spans="1:13" s="14" customFormat="1" ht="124.5" customHeight="1" x14ac:dyDescent="0.2">
      <c r="A33" s="97" t="s">
        <v>87</v>
      </c>
      <c r="B33" s="106">
        <v>41452</v>
      </c>
      <c r="C33" s="94" t="s">
        <v>31</v>
      </c>
      <c r="D33" s="94" t="s">
        <v>194</v>
      </c>
      <c r="E33" s="99">
        <v>1128700000043</v>
      </c>
      <c r="F33" s="94">
        <v>8709013660</v>
      </c>
      <c r="G33" s="94" t="s">
        <v>221</v>
      </c>
      <c r="H33" s="94" t="s">
        <v>26</v>
      </c>
      <c r="I33" s="94" t="s">
        <v>225</v>
      </c>
      <c r="J33" s="107">
        <v>50000</v>
      </c>
      <c r="K33" s="97">
        <v>41639</v>
      </c>
      <c r="L33" s="101"/>
      <c r="M33" s="104">
        <f>J8+J9+J10+J11+J12+J13+J14+J15+J16+J17+J18+J19+J20+J21+J22+J23+J24+J25+J26+J27+J28+J29+J30+J31+J32+J33</f>
        <v>6700000</v>
      </c>
    </row>
    <row r="34" spans="1:13" s="14" customFormat="1" ht="121.5" customHeight="1" x14ac:dyDescent="0.2">
      <c r="A34" s="5" t="s">
        <v>88</v>
      </c>
      <c r="B34" s="10">
        <v>41747</v>
      </c>
      <c r="C34" s="4" t="s">
        <v>11</v>
      </c>
      <c r="D34" s="4" t="s">
        <v>197</v>
      </c>
      <c r="E34" s="11">
        <v>1068700000478</v>
      </c>
      <c r="F34" s="4">
        <v>8709011053</v>
      </c>
      <c r="G34" s="4" t="s">
        <v>218</v>
      </c>
      <c r="H34" s="4" t="s">
        <v>26</v>
      </c>
      <c r="I34" s="4" t="s">
        <v>226</v>
      </c>
      <c r="J34" s="108">
        <v>80000</v>
      </c>
      <c r="K34" s="5">
        <v>42004</v>
      </c>
      <c r="L34" s="15"/>
    </row>
    <row r="35" spans="1:13" s="14" customFormat="1" ht="69" customHeight="1" x14ac:dyDescent="0.2">
      <c r="A35" s="5" t="s">
        <v>89</v>
      </c>
      <c r="B35" s="10">
        <v>41747</v>
      </c>
      <c r="C35" s="4" t="s">
        <v>12</v>
      </c>
      <c r="D35" s="4" t="s">
        <v>198</v>
      </c>
      <c r="E35" s="11">
        <v>1108700000177</v>
      </c>
      <c r="F35" s="4">
        <v>8709013389</v>
      </c>
      <c r="G35" s="4" t="s">
        <v>219</v>
      </c>
      <c r="H35" s="4" t="s">
        <v>26</v>
      </c>
      <c r="I35" s="4" t="s">
        <v>226</v>
      </c>
      <c r="J35" s="108">
        <v>60000</v>
      </c>
      <c r="K35" s="5">
        <v>42004</v>
      </c>
      <c r="L35" s="15"/>
    </row>
    <row r="36" spans="1:13" s="14" customFormat="1" ht="123.75" x14ac:dyDescent="0.2">
      <c r="A36" s="5" t="s">
        <v>90</v>
      </c>
      <c r="B36" s="10">
        <v>41747</v>
      </c>
      <c r="C36" s="4" t="s">
        <v>13</v>
      </c>
      <c r="D36" s="4" t="s">
        <v>199</v>
      </c>
      <c r="E36" s="11">
        <v>1088700000135</v>
      </c>
      <c r="F36" s="4">
        <v>8709012434</v>
      </c>
      <c r="G36" s="4" t="s">
        <v>218</v>
      </c>
      <c r="H36" s="4" t="s">
        <v>26</v>
      </c>
      <c r="I36" s="4" t="s">
        <v>226</v>
      </c>
      <c r="J36" s="108">
        <v>220000</v>
      </c>
      <c r="K36" s="5">
        <v>42004</v>
      </c>
      <c r="L36" s="15"/>
    </row>
    <row r="37" spans="1:13" s="14" customFormat="1" ht="123.75" x14ac:dyDescent="0.2">
      <c r="A37" s="5" t="s">
        <v>91</v>
      </c>
      <c r="B37" s="10">
        <v>41747</v>
      </c>
      <c r="C37" s="4" t="s">
        <v>14</v>
      </c>
      <c r="D37" s="4" t="s">
        <v>200</v>
      </c>
      <c r="E37" s="11">
        <v>1118700000077</v>
      </c>
      <c r="F37" s="4">
        <v>8703010470</v>
      </c>
      <c r="G37" s="4" t="s">
        <v>218</v>
      </c>
      <c r="H37" s="4" t="s">
        <v>26</v>
      </c>
      <c r="I37" s="4" t="s">
        <v>226</v>
      </c>
      <c r="J37" s="108">
        <v>285000</v>
      </c>
      <c r="K37" s="5">
        <v>42004</v>
      </c>
      <c r="L37" s="15"/>
    </row>
    <row r="38" spans="1:13" s="14" customFormat="1" ht="123.75" x14ac:dyDescent="0.2">
      <c r="A38" s="5" t="s">
        <v>92</v>
      </c>
      <c r="B38" s="10">
        <v>41747</v>
      </c>
      <c r="C38" s="4" t="s">
        <v>15</v>
      </c>
      <c r="D38" s="4" t="s">
        <v>164</v>
      </c>
      <c r="E38" s="11">
        <v>1118700000066</v>
      </c>
      <c r="F38" s="4">
        <v>8703010487</v>
      </c>
      <c r="G38" s="4" t="s">
        <v>218</v>
      </c>
      <c r="H38" s="4" t="s">
        <v>26</v>
      </c>
      <c r="I38" s="4" t="s">
        <v>226</v>
      </c>
      <c r="J38" s="108">
        <v>220000</v>
      </c>
      <c r="K38" s="5">
        <v>42004</v>
      </c>
      <c r="L38" s="15"/>
    </row>
    <row r="39" spans="1:13" s="14" customFormat="1" ht="123.75" customHeight="1" x14ac:dyDescent="0.2">
      <c r="A39" s="5" t="s">
        <v>93</v>
      </c>
      <c r="B39" s="10">
        <v>41747</v>
      </c>
      <c r="C39" s="4" t="s">
        <v>16</v>
      </c>
      <c r="D39" s="4" t="s">
        <v>164</v>
      </c>
      <c r="E39" s="11">
        <v>1118700000044</v>
      </c>
      <c r="F39" s="4">
        <v>8703010462</v>
      </c>
      <c r="G39" s="4" t="s">
        <v>218</v>
      </c>
      <c r="H39" s="4" t="s">
        <v>26</v>
      </c>
      <c r="I39" s="4" t="s">
        <v>226</v>
      </c>
      <c r="J39" s="108">
        <v>80000</v>
      </c>
      <c r="K39" s="5">
        <v>42004</v>
      </c>
      <c r="L39" s="15"/>
    </row>
    <row r="40" spans="1:13" s="14" customFormat="1" ht="71.45" customHeight="1" x14ac:dyDescent="0.2">
      <c r="A40" s="5" t="s">
        <v>94</v>
      </c>
      <c r="B40" s="10">
        <v>41747</v>
      </c>
      <c r="C40" s="4" t="s">
        <v>17</v>
      </c>
      <c r="D40" s="4" t="s">
        <v>164</v>
      </c>
      <c r="E40" s="11">
        <v>1118700000088</v>
      </c>
      <c r="F40" s="4">
        <v>8703010511</v>
      </c>
      <c r="G40" s="4" t="s">
        <v>220</v>
      </c>
      <c r="H40" s="4" t="s">
        <v>26</v>
      </c>
      <c r="I40" s="4" t="s">
        <v>226</v>
      </c>
      <c r="J40" s="108">
        <v>130000</v>
      </c>
      <c r="K40" s="5">
        <v>42004</v>
      </c>
      <c r="L40" s="15"/>
    </row>
    <row r="41" spans="1:13" s="14" customFormat="1" ht="65.45" customHeight="1" x14ac:dyDescent="0.2">
      <c r="A41" s="5" t="s">
        <v>95</v>
      </c>
      <c r="B41" s="10">
        <v>41747</v>
      </c>
      <c r="C41" s="4" t="s">
        <v>18</v>
      </c>
      <c r="D41" s="4" t="s">
        <v>201</v>
      </c>
      <c r="E41" s="11">
        <v>1088700000157</v>
      </c>
      <c r="F41" s="4">
        <v>8709012459</v>
      </c>
      <c r="G41" s="4" t="s">
        <v>220</v>
      </c>
      <c r="H41" s="4" t="s">
        <v>26</v>
      </c>
      <c r="I41" s="4" t="s">
        <v>226</v>
      </c>
      <c r="J41" s="108">
        <v>60000</v>
      </c>
      <c r="K41" s="5">
        <v>42004</v>
      </c>
      <c r="L41" s="15"/>
    </row>
    <row r="42" spans="1:13" s="14" customFormat="1" ht="65.45" customHeight="1" x14ac:dyDescent="0.2">
      <c r="A42" s="5" t="s">
        <v>96</v>
      </c>
      <c r="B42" s="10">
        <v>41747</v>
      </c>
      <c r="C42" s="4" t="s">
        <v>19</v>
      </c>
      <c r="D42" s="4" t="s">
        <v>202</v>
      </c>
      <c r="E42" s="11">
        <v>1108700000200</v>
      </c>
      <c r="F42" s="4">
        <v>8709013445</v>
      </c>
      <c r="G42" s="4" t="s">
        <v>220</v>
      </c>
      <c r="H42" s="4" t="s">
        <v>26</v>
      </c>
      <c r="I42" s="4" t="s">
        <v>226</v>
      </c>
      <c r="J42" s="108">
        <v>125000</v>
      </c>
      <c r="K42" s="5">
        <v>42004</v>
      </c>
      <c r="L42" s="15"/>
    </row>
    <row r="43" spans="1:13" s="14" customFormat="1" ht="65.45" customHeight="1" x14ac:dyDescent="0.2">
      <c r="A43" s="5" t="s">
        <v>97</v>
      </c>
      <c r="B43" s="10">
        <v>41745</v>
      </c>
      <c r="C43" s="4" t="s">
        <v>20</v>
      </c>
      <c r="D43" s="4" t="s">
        <v>203</v>
      </c>
      <c r="E43" s="11">
        <v>1098700000035</v>
      </c>
      <c r="F43" s="4">
        <v>8709012723</v>
      </c>
      <c r="G43" s="4" t="s">
        <v>220</v>
      </c>
      <c r="H43" s="4" t="s">
        <v>26</v>
      </c>
      <c r="I43" s="4" t="s">
        <v>226</v>
      </c>
      <c r="J43" s="108">
        <v>60000</v>
      </c>
      <c r="K43" s="5">
        <v>42004</v>
      </c>
      <c r="L43" s="15"/>
    </row>
    <row r="44" spans="1:13" s="14" customFormat="1" ht="65.45" customHeight="1" x14ac:dyDescent="0.2">
      <c r="A44" s="5" t="s">
        <v>98</v>
      </c>
      <c r="B44" s="10">
        <v>41747</v>
      </c>
      <c r="C44" s="4" t="s">
        <v>21</v>
      </c>
      <c r="D44" s="4" t="s">
        <v>204</v>
      </c>
      <c r="E44" s="11">
        <v>1118700000187</v>
      </c>
      <c r="F44" s="4">
        <v>8704004503</v>
      </c>
      <c r="G44" s="4" t="s">
        <v>220</v>
      </c>
      <c r="H44" s="4" t="s">
        <v>26</v>
      </c>
      <c r="I44" s="4" t="s">
        <v>226</v>
      </c>
      <c r="J44" s="108">
        <v>95000</v>
      </c>
      <c r="K44" s="5">
        <v>42004</v>
      </c>
      <c r="L44" s="15"/>
    </row>
    <row r="45" spans="1:13" s="14" customFormat="1" ht="109.9" customHeight="1" x14ac:dyDescent="0.2">
      <c r="A45" s="5" t="s">
        <v>99</v>
      </c>
      <c r="B45" s="10">
        <v>41747</v>
      </c>
      <c r="C45" s="4" t="s">
        <v>22</v>
      </c>
      <c r="D45" s="4" t="s">
        <v>190</v>
      </c>
      <c r="E45" s="11">
        <v>1118700000033</v>
      </c>
      <c r="F45" s="4">
        <v>8704004486</v>
      </c>
      <c r="G45" s="4" t="s">
        <v>221</v>
      </c>
      <c r="H45" s="4" t="s">
        <v>26</v>
      </c>
      <c r="I45" s="4" t="s">
        <v>226</v>
      </c>
      <c r="J45" s="108">
        <v>100000</v>
      </c>
      <c r="K45" s="5">
        <v>42004</v>
      </c>
      <c r="L45" s="15"/>
    </row>
    <row r="46" spans="1:13" s="14" customFormat="1" ht="112.15" customHeight="1" x14ac:dyDescent="0.2">
      <c r="A46" s="5" t="s">
        <v>100</v>
      </c>
      <c r="B46" s="10">
        <v>41745</v>
      </c>
      <c r="C46" s="4" t="s">
        <v>23</v>
      </c>
      <c r="D46" s="4" t="s">
        <v>205</v>
      </c>
      <c r="E46" s="11">
        <v>1108700000210</v>
      </c>
      <c r="F46" s="4">
        <v>8709013438</v>
      </c>
      <c r="G46" s="4" t="s">
        <v>221</v>
      </c>
      <c r="H46" s="4" t="s">
        <v>26</v>
      </c>
      <c r="I46" s="4" t="s">
        <v>226</v>
      </c>
      <c r="J46" s="108">
        <v>295000</v>
      </c>
      <c r="K46" s="5">
        <v>201</v>
      </c>
      <c r="L46" s="15"/>
    </row>
    <row r="47" spans="1:13" s="14" customFormat="1" ht="116.45" customHeight="1" x14ac:dyDescent="0.2">
      <c r="A47" s="5" t="s">
        <v>101</v>
      </c>
      <c r="B47" s="10">
        <v>41747</v>
      </c>
      <c r="C47" s="4" t="s">
        <v>24</v>
      </c>
      <c r="D47" s="4" t="s">
        <v>151</v>
      </c>
      <c r="E47" s="11">
        <v>1028700000240</v>
      </c>
      <c r="F47" s="4">
        <v>8709007836</v>
      </c>
      <c r="G47" s="4" t="s">
        <v>221</v>
      </c>
      <c r="H47" s="4" t="s">
        <v>26</v>
      </c>
      <c r="I47" s="4" t="s">
        <v>226</v>
      </c>
      <c r="J47" s="108">
        <v>50000</v>
      </c>
      <c r="K47" s="5">
        <v>42004</v>
      </c>
      <c r="L47" s="15"/>
    </row>
    <row r="48" spans="1:13" s="14" customFormat="1" ht="117.75" customHeight="1" x14ac:dyDescent="0.2">
      <c r="A48" s="5" t="s">
        <v>102</v>
      </c>
      <c r="B48" s="10">
        <v>41747</v>
      </c>
      <c r="C48" s="4" t="s">
        <v>27</v>
      </c>
      <c r="D48" s="4" t="s">
        <v>196</v>
      </c>
      <c r="E48" s="11">
        <v>1118700000100</v>
      </c>
      <c r="F48" s="4">
        <v>8709013607</v>
      </c>
      <c r="G48" s="4" t="s">
        <v>221</v>
      </c>
      <c r="H48" s="4" t="s">
        <v>26</v>
      </c>
      <c r="I48" s="4" t="s">
        <v>226</v>
      </c>
      <c r="J48" s="108">
        <v>170000</v>
      </c>
      <c r="K48" s="5">
        <v>42004</v>
      </c>
      <c r="L48" s="15"/>
    </row>
    <row r="49" spans="1:12" s="14" customFormat="1" ht="115.15" customHeight="1" x14ac:dyDescent="0.2">
      <c r="A49" s="5" t="s">
        <v>103</v>
      </c>
      <c r="B49" s="10">
        <v>41747</v>
      </c>
      <c r="C49" s="4" t="s">
        <v>31</v>
      </c>
      <c r="D49" s="4" t="s">
        <v>206</v>
      </c>
      <c r="E49" s="11">
        <v>1128700000043</v>
      </c>
      <c r="F49" s="4">
        <v>8709013660</v>
      </c>
      <c r="G49" s="4" t="s">
        <v>221</v>
      </c>
      <c r="H49" s="4" t="s">
        <v>26</v>
      </c>
      <c r="I49" s="4" t="s">
        <v>226</v>
      </c>
      <c r="J49" s="108">
        <v>40000</v>
      </c>
      <c r="K49" s="5">
        <v>42004</v>
      </c>
      <c r="L49" s="15"/>
    </row>
    <row r="50" spans="1:12" s="14" customFormat="1" ht="116.45" customHeight="1" x14ac:dyDescent="0.2">
      <c r="A50" s="5" t="s">
        <v>104</v>
      </c>
      <c r="B50" s="10">
        <v>41747</v>
      </c>
      <c r="C50" s="4" t="s">
        <v>34</v>
      </c>
      <c r="D50" s="4" t="s">
        <v>207</v>
      </c>
      <c r="E50" s="11">
        <v>1138700000031</v>
      </c>
      <c r="F50" s="4">
        <v>8709013692</v>
      </c>
      <c r="G50" s="4" t="s">
        <v>221</v>
      </c>
      <c r="H50" s="4" t="s">
        <v>26</v>
      </c>
      <c r="I50" s="4" t="s">
        <v>226</v>
      </c>
      <c r="J50" s="108">
        <v>150000</v>
      </c>
      <c r="K50" s="5">
        <v>42004</v>
      </c>
      <c r="L50" s="15"/>
    </row>
    <row r="51" spans="1:12" s="14" customFormat="1" ht="114.6" customHeight="1" x14ac:dyDescent="0.2">
      <c r="A51" s="5" t="s">
        <v>105</v>
      </c>
      <c r="B51" s="10">
        <v>41747</v>
      </c>
      <c r="C51" s="4" t="s">
        <v>37</v>
      </c>
      <c r="D51" s="4" t="s">
        <v>208</v>
      </c>
      <c r="E51" s="11">
        <v>1108700000133</v>
      </c>
      <c r="F51" s="4">
        <v>8709013156</v>
      </c>
      <c r="G51" s="4" t="s">
        <v>221</v>
      </c>
      <c r="H51" s="4" t="s">
        <v>26</v>
      </c>
      <c r="I51" s="4" t="s">
        <v>226</v>
      </c>
      <c r="J51" s="108">
        <v>50000</v>
      </c>
      <c r="K51" s="5">
        <v>42004</v>
      </c>
      <c r="L51" s="15"/>
    </row>
    <row r="52" spans="1:12" s="14" customFormat="1" ht="117.6" customHeight="1" x14ac:dyDescent="0.2">
      <c r="A52" s="5" t="s">
        <v>106</v>
      </c>
      <c r="B52" s="10">
        <v>41747</v>
      </c>
      <c r="C52" s="4" t="s">
        <v>35</v>
      </c>
      <c r="D52" s="4" t="s">
        <v>209</v>
      </c>
      <c r="E52" s="11">
        <v>1108700000034</v>
      </c>
      <c r="F52" s="4">
        <v>8709013036</v>
      </c>
      <c r="G52" s="4" t="s">
        <v>221</v>
      </c>
      <c r="H52" s="4" t="s">
        <v>26</v>
      </c>
      <c r="I52" s="4" t="s">
        <v>226</v>
      </c>
      <c r="J52" s="108">
        <v>30000</v>
      </c>
      <c r="K52" s="5">
        <v>42004</v>
      </c>
      <c r="L52" s="15"/>
    </row>
    <row r="53" spans="1:12" s="12" customFormat="1" ht="145.9" customHeight="1" x14ac:dyDescent="0.2">
      <c r="A53" s="4" t="s">
        <v>107</v>
      </c>
      <c r="B53" s="5">
        <v>41778</v>
      </c>
      <c r="C53" s="94" t="s">
        <v>119</v>
      </c>
      <c r="D53" s="4" t="s">
        <v>152</v>
      </c>
      <c r="E53" s="16">
        <v>1028700000064</v>
      </c>
      <c r="F53" s="16">
        <v>8709007770</v>
      </c>
      <c r="G53" s="4" t="s">
        <v>222</v>
      </c>
      <c r="H53" s="4" t="s">
        <v>38</v>
      </c>
      <c r="I53" s="4" t="s">
        <v>227</v>
      </c>
      <c r="J53" s="108">
        <v>2000000</v>
      </c>
      <c r="K53" s="5">
        <v>41869</v>
      </c>
      <c r="L53" s="17"/>
    </row>
    <row r="54" spans="1:12" s="12" customFormat="1" ht="116.45" customHeight="1" x14ac:dyDescent="0.2">
      <c r="A54" s="4" t="s">
        <v>108</v>
      </c>
      <c r="B54" s="5">
        <v>41778</v>
      </c>
      <c r="C54" s="4" t="s">
        <v>24</v>
      </c>
      <c r="D54" s="4" t="s">
        <v>210</v>
      </c>
      <c r="E54" s="16">
        <v>1028700000240</v>
      </c>
      <c r="F54" s="16">
        <v>8709007836</v>
      </c>
      <c r="G54" s="4" t="s">
        <v>221</v>
      </c>
      <c r="H54" s="4" t="s">
        <v>38</v>
      </c>
      <c r="I54" s="4" t="s">
        <v>227</v>
      </c>
      <c r="J54" s="108">
        <v>391510</v>
      </c>
      <c r="K54" s="5">
        <v>41869</v>
      </c>
      <c r="L54" s="17"/>
    </row>
    <row r="55" spans="1:12" s="12" customFormat="1" ht="121.9" customHeight="1" x14ac:dyDescent="0.2">
      <c r="A55" s="4" t="s">
        <v>236</v>
      </c>
      <c r="B55" s="5">
        <v>41778</v>
      </c>
      <c r="C55" s="4" t="s">
        <v>14</v>
      </c>
      <c r="D55" s="4" t="s">
        <v>211</v>
      </c>
      <c r="E55" s="16">
        <v>1118700000077</v>
      </c>
      <c r="F55" s="16">
        <v>8703010470</v>
      </c>
      <c r="G55" s="4" t="s">
        <v>221</v>
      </c>
      <c r="H55" s="4" t="s">
        <v>38</v>
      </c>
      <c r="I55" s="4" t="s">
        <v>227</v>
      </c>
      <c r="J55" s="108">
        <v>422390</v>
      </c>
      <c r="K55" s="5">
        <v>41869</v>
      </c>
      <c r="L55" s="17"/>
    </row>
    <row r="56" spans="1:12" s="12" customFormat="1" ht="134.44999999999999" customHeight="1" x14ac:dyDescent="0.2">
      <c r="A56" s="4" t="s">
        <v>109</v>
      </c>
      <c r="B56" s="10">
        <v>41810</v>
      </c>
      <c r="C56" s="94" t="s">
        <v>119</v>
      </c>
      <c r="D56" s="4" t="s">
        <v>152</v>
      </c>
      <c r="E56" s="16">
        <v>1028700000064</v>
      </c>
      <c r="F56" s="16">
        <v>8709007770</v>
      </c>
      <c r="G56" s="4" t="s">
        <v>222</v>
      </c>
      <c r="H56" s="4" t="s">
        <v>38</v>
      </c>
      <c r="I56" s="4" t="s">
        <v>227</v>
      </c>
      <c r="J56" s="108">
        <v>300000</v>
      </c>
      <c r="K56" s="5">
        <v>41992</v>
      </c>
      <c r="L56" s="17"/>
    </row>
    <row r="57" spans="1:12" s="12" customFormat="1" ht="138.6" customHeight="1" x14ac:dyDescent="0.2">
      <c r="A57" s="4" t="s">
        <v>110</v>
      </c>
      <c r="B57" s="10">
        <v>41810</v>
      </c>
      <c r="C57" s="94" t="s">
        <v>119</v>
      </c>
      <c r="D57" s="4" t="s">
        <v>152</v>
      </c>
      <c r="E57" s="16">
        <v>1028700000064</v>
      </c>
      <c r="F57" s="16">
        <v>8709007770</v>
      </c>
      <c r="G57" s="4" t="s">
        <v>222</v>
      </c>
      <c r="H57" s="4" t="s">
        <v>38</v>
      </c>
      <c r="I57" s="4" t="s">
        <v>227</v>
      </c>
      <c r="J57" s="108">
        <v>2500000</v>
      </c>
      <c r="K57" s="5">
        <v>41992</v>
      </c>
      <c r="L57" s="17"/>
    </row>
    <row r="58" spans="1:12" ht="66.599999999999994" customHeight="1" x14ac:dyDescent="0.2">
      <c r="A58" s="4" t="s">
        <v>235</v>
      </c>
      <c r="B58" s="5">
        <v>41996</v>
      </c>
      <c r="C58" s="4" t="s">
        <v>29</v>
      </c>
      <c r="D58" s="4" t="s">
        <v>177</v>
      </c>
      <c r="E58" s="6">
        <v>1078700000488</v>
      </c>
      <c r="F58" s="7">
        <v>8709011889</v>
      </c>
      <c r="G58" s="4" t="s">
        <v>217</v>
      </c>
      <c r="H58" s="4" t="s">
        <v>6</v>
      </c>
      <c r="I58" s="4" t="s">
        <v>228</v>
      </c>
      <c r="J58" s="108">
        <v>4000000</v>
      </c>
      <c r="K58" s="5" t="s">
        <v>46</v>
      </c>
      <c r="L58" s="9"/>
    </row>
    <row r="59" spans="1:12" s="14" customFormat="1" ht="122.25" customHeight="1" x14ac:dyDescent="0.2">
      <c r="A59" s="44"/>
      <c r="B59" s="79"/>
      <c r="C59" s="44"/>
      <c r="D59" s="44"/>
      <c r="E59" s="46"/>
      <c r="F59" s="47"/>
      <c r="G59" s="44"/>
      <c r="H59" s="44"/>
      <c r="I59" s="44">
        <v>2014</v>
      </c>
      <c r="J59" s="48">
        <f>J34+J35+J36+J37+J38+J39+J40+J41+J42+J43+J44+J45+J46+J47+J48+J49+J50+J51+J52+J53+J54+J55+J56+J57+J58</f>
        <v>11913900</v>
      </c>
      <c r="K59" s="49"/>
      <c r="L59" s="50"/>
    </row>
    <row r="60" spans="1:12" s="14" customFormat="1" ht="72.599999999999994" customHeight="1" x14ac:dyDescent="0.2">
      <c r="A60" s="44"/>
      <c r="B60" s="79"/>
      <c r="C60" s="44"/>
      <c r="D60" s="51"/>
      <c r="E60" s="52"/>
      <c r="F60" s="53"/>
      <c r="G60" s="44"/>
      <c r="H60" s="44"/>
      <c r="I60" s="44">
        <v>2013</v>
      </c>
      <c r="J60" s="48">
        <f>J8+J9+J10+J11+J12+J13+J14+J15+J16+J17+J18+J19+J20+J21+J22+J23+J24+J25+J26+J27+J28+J29+J30+J31+J32+J33</f>
        <v>6700000</v>
      </c>
      <c r="K60" s="49"/>
      <c r="L60" s="50"/>
    </row>
    <row r="61" spans="1:12" s="14" customFormat="1" ht="96" customHeight="1" x14ac:dyDescent="0.2">
      <c r="A61" s="44"/>
      <c r="B61" s="79"/>
      <c r="C61" s="44"/>
      <c r="D61" s="51"/>
      <c r="E61" s="52"/>
      <c r="F61" s="53"/>
      <c r="G61" s="44"/>
      <c r="H61" s="44"/>
      <c r="I61" s="44"/>
      <c r="J61" s="54"/>
      <c r="K61" s="49"/>
      <c r="L61" s="50"/>
    </row>
    <row r="62" spans="1:12" s="14" customFormat="1" ht="72.599999999999994" customHeight="1" x14ac:dyDescent="0.2">
      <c r="A62" s="44"/>
      <c r="B62" s="79"/>
      <c r="C62" s="44"/>
      <c r="D62" s="51"/>
      <c r="E62" s="52"/>
      <c r="F62" s="52"/>
      <c r="G62" s="44"/>
      <c r="H62" s="44"/>
      <c r="I62" s="44"/>
      <c r="J62" s="54"/>
      <c r="K62" s="49"/>
      <c r="L62" s="50"/>
    </row>
    <row r="63" spans="1:12" s="14" customFormat="1" ht="72.599999999999994" customHeight="1" x14ac:dyDescent="0.2">
      <c r="A63" s="44"/>
      <c r="B63" s="79"/>
      <c r="C63" s="44"/>
      <c r="D63" s="51"/>
      <c r="E63" s="52"/>
      <c r="F63" s="53"/>
      <c r="G63" s="44"/>
      <c r="H63" s="44"/>
      <c r="I63" s="44"/>
      <c r="J63" s="54"/>
      <c r="K63" s="49"/>
      <c r="L63" s="50"/>
    </row>
    <row r="64" spans="1:12" s="14" customFormat="1" ht="72.599999999999994" customHeight="1" x14ac:dyDescent="0.2">
      <c r="A64" s="44"/>
      <c r="B64" s="79"/>
      <c r="C64" s="44"/>
      <c r="D64" s="51"/>
      <c r="E64" s="52"/>
      <c r="F64" s="52"/>
      <c r="G64" s="44"/>
      <c r="H64" s="44"/>
      <c r="I64" s="44"/>
      <c r="J64" s="54"/>
      <c r="K64" s="49"/>
      <c r="L64" s="50"/>
    </row>
    <row r="65" spans="1:12" s="14" customFormat="1" ht="72.599999999999994" customHeight="1" x14ac:dyDescent="0.2">
      <c r="A65" s="44"/>
      <c r="B65" s="79"/>
      <c r="C65" s="44"/>
      <c r="D65" s="51"/>
      <c r="E65" s="52"/>
      <c r="F65" s="52"/>
      <c r="G65" s="44"/>
      <c r="H65" s="44"/>
      <c r="I65" s="44"/>
      <c r="J65" s="54"/>
      <c r="K65" s="49"/>
      <c r="L65" s="50"/>
    </row>
    <row r="66" spans="1:12" s="14" customFormat="1" ht="72.599999999999994" customHeight="1" x14ac:dyDescent="0.2">
      <c r="A66" s="44"/>
      <c r="B66" s="79"/>
      <c r="C66" s="44"/>
      <c r="D66" s="51"/>
      <c r="E66" s="52"/>
      <c r="F66" s="52"/>
      <c r="G66" s="44"/>
      <c r="H66" s="44"/>
      <c r="I66" s="44"/>
      <c r="J66" s="54"/>
      <c r="K66" s="49"/>
      <c r="L66" s="50"/>
    </row>
    <row r="67" spans="1:12" s="14" customFormat="1" ht="72.599999999999994" customHeight="1" x14ac:dyDescent="0.2">
      <c r="A67" s="44"/>
      <c r="B67" s="79"/>
      <c r="C67" s="44"/>
      <c r="D67" s="51"/>
      <c r="E67" s="52"/>
      <c r="F67" s="53"/>
      <c r="G67" s="44"/>
      <c r="H67" s="44"/>
      <c r="I67" s="44"/>
      <c r="J67" s="54"/>
      <c r="K67" s="49"/>
      <c r="L67" s="50"/>
    </row>
    <row r="68" spans="1:12" s="14" customFormat="1" ht="75" customHeight="1" x14ac:dyDescent="0.2">
      <c r="A68" s="44"/>
      <c r="B68" s="79"/>
      <c r="C68" s="44"/>
      <c r="D68" s="51"/>
      <c r="E68" s="52"/>
      <c r="F68" s="53"/>
      <c r="G68" s="44"/>
      <c r="H68" s="44"/>
      <c r="I68" s="44"/>
      <c r="J68" s="54"/>
      <c r="K68" s="49"/>
      <c r="L68" s="50"/>
    </row>
    <row r="69" spans="1:12" s="14" customFormat="1" ht="102.75" customHeight="1" x14ac:dyDescent="0.2">
      <c r="A69" s="44"/>
      <c r="B69" s="79"/>
      <c r="C69" s="44"/>
      <c r="D69" s="51"/>
      <c r="E69" s="52"/>
      <c r="F69" s="52"/>
      <c r="G69" s="44"/>
      <c r="H69" s="44"/>
      <c r="I69" s="44"/>
      <c r="J69" s="54"/>
      <c r="K69" s="49"/>
      <c r="L69" s="50"/>
    </row>
    <row r="70" spans="1:12" s="14" customFormat="1" ht="72.599999999999994" customHeight="1" x14ac:dyDescent="0.2">
      <c r="A70" s="44"/>
      <c r="B70" s="79"/>
      <c r="C70" s="44"/>
      <c r="D70" s="51"/>
      <c r="E70" s="52"/>
      <c r="F70" s="52"/>
      <c r="G70" s="44"/>
      <c r="H70" s="44"/>
      <c r="I70" s="44"/>
      <c r="J70" s="54"/>
      <c r="K70" s="49"/>
      <c r="L70" s="50"/>
    </row>
    <row r="71" spans="1:12" s="14" customFormat="1" ht="77.45" customHeight="1" x14ac:dyDescent="0.2">
      <c r="A71" s="44"/>
      <c r="B71" s="79"/>
      <c r="C71" s="44"/>
      <c r="D71" s="51"/>
      <c r="E71" s="52"/>
      <c r="F71" s="52"/>
      <c r="G71" s="44"/>
      <c r="H71" s="44"/>
      <c r="I71" s="44"/>
      <c r="J71" s="54"/>
      <c r="K71" s="49"/>
      <c r="L71" s="50"/>
    </row>
    <row r="72" spans="1:12" s="14" customFormat="1" ht="76.900000000000006" customHeight="1" x14ac:dyDescent="0.2">
      <c r="A72" s="44"/>
      <c r="B72" s="79"/>
      <c r="C72" s="44"/>
      <c r="D72" s="51"/>
      <c r="E72" s="52"/>
      <c r="F72" s="53"/>
      <c r="G72" s="44"/>
      <c r="H72" s="44"/>
      <c r="I72" s="44"/>
      <c r="J72" s="54"/>
      <c r="K72" s="49"/>
      <c r="L72" s="50"/>
    </row>
    <row r="73" spans="1:12" ht="66.599999999999994" customHeight="1" x14ac:dyDescent="0.2">
      <c r="A73" s="44"/>
      <c r="B73" s="79"/>
      <c r="C73" s="44"/>
      <c r="D73" s="51"/>
      <c r="E73" s="52"/>
      <c r="F73" s="52"/>
      <c r="G73" s="44"/>
      <c r="H73" s="44"/>
      <c r="I73" s="44"/>
      <c r="J73" s="54"/>
      <c r="K73" s="49"/>
      <c r="L73" s="55"/>
    </row>
    <row r="74" spans="1:12" ht="66.599999999999994" customHeight="1" x14ac:dyDescent="0.2">
      <c r="A74" s="44"/>
      <c r="B74" s="79"/>
      <c r="C74" s="44"/>
      <c r="D74" s="51"/>
      <c r="E74" s="52"/>
      <c r="F74" s="53"/>
      <c r="G74" s="44"/>
      <c r="H74" s="44"/>
      <c r="I74" s="44"/>
      <c r="J74" s="54"/>
      <c r="K74" s="49"/>
      <c r="L74" s="55"/>
    </row>
    <row r="75" spans="1:12" ht="126.75" customHeight="1" x14ac:dyDescent="0.2">
      <c r="A75" s="44"/>
      <c r="B75" s="79"/>
      <c r="C75" s="44"/>
      <c r="D75" s="51"/>
      <c r="E75" s="52"/>
      <c r="F75" s="53"/>
      <c r="G75" s="44"/>
      <c r="H75" s="44"/>
      <c r="I75" s="44"/>
      <c r="J75" s="54"/>
      <c r="K75" s="49"/>
      <c r="L75" s="55"/>
    </row>
    <row r="76" spans="1:12" ht="64.900000000000006" customHeight="1" x14ac:dyDescent="0.2">
      <c r="A76" s="44"/>
      <c r="B76" s="79"/>
      <c r="C76" s="44"/>
      <c r="D76" s="51"/>
      <c r="E76" s="52"/>
      <c r="F76" s="53"/>
      <c r="G76" s="44"/>
      <c r="H76" s="44"/>
      <c r="I76" s="44"/>
      <c r="J76" s="54"/>
      <c r="K76" s="49"/>
      <c r="L76" s="55"/>
    </row>
    <row r="77" spans="1:12" ht="83.45" customHeight="1" x14ac:dyDescent="0.2">
      <c r="A77" s="44"/>
      <c r="B77" s="79"/>
      <c r="C77" s="44"/>
      <c r="D77" s="51"/>
      <c r="E77" s="52"/>
      <c r="F77" s="53"/>
      <c r="G77" s="44"/>
      <c r="H77" s="44"/>
      <c r="I77" s="44"/>
      <c r="J77" s="54"/>
      <c r="K77" s="49"/>
      <c r="L77" s="55"/>
    </row>
    <row r="78" spans="1:12" ht="79.5" customHeight="1" x14ac:dyDescent="0.2">
      <c r="A78" s="44"/>
      <c r="B78" s="79"/>
      <c r="C78" s="44"/>
      <c r="D78" s="51"/>
      <c r="E78" s="52"/>
      <c r="F78" s="52"/>
      <c r="G78" s="44"/>
      <c r="H78" s="44"/>
      <c r="I78" s="44"/>
      <c r="J78" s="54"/>
      <c r="K78" s="49"/>
      <c r="L78" s="55"/>
    </row>
    <row r="79" spans="1:12" ht="114.6" customHeight="1" x14ac:dyDescent="0.2">
      <c r="A79" s="44"/>
      <c r="B79" s="79"/>
      <c r="C79" s="44"/>
      <c r="D79" s="44"/>
      <c r="E79" s="46"/>
      <c r="F79" s="47"/>
      <c r="G79" s="44"/>
      <c r="H79" s="44"/>
      <c r="I79" s="44"/>
      <c r="J79" s="48"/>
      <c r="K79" s="49"/>
      <c r="L79" s="55"/>
    </row>
    <row r="80" spans="1:12" ht="79.150000000000006" customHeight="1" x14ac:dyDescent="0.2">
      <c r="A80" s="44"/>
      <c r="B80" s="79"/>
      <c r="C80" s="44"/>
      <c r="D80" s="51"/>
      <c r="E80" s="52"/>
      <c r="F80" s="53"/>
      <c r="G80" s="44"/>
      <c r="H80" s="44"/>
      <c r="I80" s="44"/>
      <c r="J80" s="48"/>
      <c r="K80" s="49"/>
      <c r="L80" s="55"/>
    </row>
    <row r="81" spans="1:12" ht="123.75" customHeight="1" x14ac:dyDescent="0.2">
      <c r="A81" s="44"/>
      <c r="B81" s="79"/>
      <c r="C81" s="44"/>
      <c r="D81" s="44"/>
      <c r="E81" s="46"/>
      <c r="F81" s="47"/>
      <c r="G81" s="44"/>
      <c r="H81" s="44"/>
      <c r="I81" s="44"/>
      <c r="J81" s="48"/>
      <c r="K81" s="49"/>
      <c r="L81" s="55"/>
    </row>
    <row r="82" spans="1:12" ht="73.150000000000006" customHeight="1" x14ac:dyDescent="0.2">
      <c r="A82" s="44"/>
      <c r="B82" s="79"/>
      <c r="C82" s="44"/>
      <c r="D82" s="44"/>
      <c r="E82" s="46"/>
      <c r="F82" s="47"/>
      <c r="G82" s="44"/>
      <c r="H82" s="44"/>
      <c r="I82" s="44"/>
      <c r="J82" s="48"/>
      <c r="K82" s="49"/>
      <c r="L82" s="55"/>
    </row>
    <row r="83" spans="1:12" ht="121.9" customHeight="1" x14ac:dyDescent="0.2">
      <c r="A83" s="44"/>
      <c r="B83" s="79"/>
      <c r="C83" s="44"/>
      <c r="D83" s="44"/>
      <c r="E83" s="46"/>
      <c r="F83" s="47"/>
      <c r="G83" s="44"/>
      <c r="H83" s="44"/>
      <c r="I83" s="44"/>
      <c r="J83" s="48"/>
      <c r="K83" s="49"/>
      <c r="L83" s="55"/>
    </row>
    <row r="84" spans="1:12" ht="124.5" customHeight="1" x14ac:dyDescent="0.2">
      <c r="A84" s="44"/>
      <c r="B84" s="79"/>
      <c r="C84" s="44"/>
      <c r="D84" s="44"/>
      <c r="E84" s="46"/>
      <c r="F84" s="47"/>
      <c r="G84" s="44"/>
      <c r="H84" s="44"/>
      <c r="I84" s="44"/>
      <c r="J84" s="48"/>
      <c r="K84" s="49"/>
      <c r="L84" s="55"/>
    </row>
    <row r="85" spans="1:12" ht="76.900000000000006" customHeight="1" x14ac:dyDescent="0.2">
      <c r="A85" s="44"/>
      <c r="B85" s="79"/>
      <c r="C85" s="44"/>
      <c r="D85" s="44"/>
      <c r="E85" s="46"/>
      <c r="F85" s="47"/>
      <c r="G85" s="44"/>
      <c r="H85" s="44"/>
      <c r="I85" s="44"/>
      <c r="J85" s="48"/>
      <c r="K85" s="49"/>
      <c r="L85" s="55"/>
    </row>
    <row r="86" spans="1:12" ht="76.900000000000006" customHeight="1" x14ac:dyDescent="0.2">
      <c r="A86" s="44"/>
      <c r="B86" s="79"/>
      <c r="C86" s="44"/>
      <c r="D86" s="44"/>
      <c r="E86" s="46"/>
      <c r="F86" s="47"/>
      <c r="G86" s="44"/>
      <c r="H86" s="44"/>
      <c r="I86" s="44"/>
      <c r="J86" s="48"/>
      <c r="K86" s="49"/>
      <c r="L86" s="55"/>
    </row>
    <row r="87" spans="1:12" ht="76.900000000000006" customHeight="1" x14ac:dyDescent="0.2">
      <c r="A87" s="44"/>
      <c r="B87" s="79"/>
      <c r="C87" s="44"/>
      <c r="D87" s="44"/>
      <c r="E87" s="46"/>
      <c r="F87" s="47"/>
      <c r="G87" s="44"/>
      <c r="H87" s="44"/>
      <c r="I87" s="44"/>
      <c r="J87" s="48"/>
      <c r="K87" s="49"/>
      <c r="L87" s="55"/>
    </row>
    <row r="88" spans="1:12" ht="76.900000000000006" customHeight="1" x14ac:dyDescent="0.2">
      <c r="A88" s="44"/>
      <c r="B88" s="79"/>
      <c r="C88" s="44"/>
      <c r="D88" s="44"/>
      <c r="E88" s="46"/>
      <c r="F88" s="47"/>
      <c r="G88" s="44"/>
      <c r="H88" s="44"/>
      <c r="I88" s="44"/>
      <c r="J88" s="48"/>
      <c r="K88" s="49"/>
      <c r="L88" s="55"/>
    </row>
    <row r="89" spans="1:12" ht="76.900000000000006" customHeight="1" x14ac:dyDescent="0.2">
      <c r="A89" s="44"/>
      <c r="B89" s="79"/>
      <c r="C89" s="44"/>
      <c r="D89" s="44"/>
      <c r="E89" s="46"/>
      <c r="F89" s="47"/>
      <c r="G89" s="44"/>
      <c r="H89" s="44"/>
      <c r="I89" s="44"/>
      <c r="J89" s="48"/>
      <c r="K89" s="49"/>
      <c r="L89" s="55"/>
    </row>
    <row r="90" spans="1:12" ht="132" customHeight="1" x14ac:dyDescent="0.2">
      <c r="A90" s="44"/>
      <c r="B90" s="79"/>
      <c r="C90" s="44"/>
      <c r="D90" s="44"/>
      <c r="E90" s="46"/>
      <c r="F90" s="47"/>
      <c r="G90" s="44"/>
      <c r="H90" s="44"/>
      <c r="I90" s="44"/>
      <c r="J90" s="48"/>
      <c r="K90" s="49"/>
      <c r="L90" s="55"/>
    </row>
    <row r="91" spans="1:12" ht="127.5" customHeight="1" x14ac:dyDescent="0.2">
      <c r="A91" s="44"/>
      <c r="B91" s="79"/>
      <c r="C91" s="44"/>
      <c r="D91" s="44"/>
      <c r="E91" s="46"/>
      <c r="F91" s="47"/>
      <c r="G91" s="44"/>
      <c r="H91" s="44"/>
      <c r="I91" s="44"/>
      <c r="J91" s="48"/>
      <c r="K91" s="49"/>
      <c r="L91" s="55"/>
    </row>
    <row r="92" spans="1:12" ht="131.25" customHeight="1" x14ac:dyDescent="0.2">
      <c r="A92" s="44"/>
      <c r="B92" s="79"/>
      <c r="C92" s="44"/>
      <c r="D92" s="44"/>
      <c r="E92" s="46"/>
      <c r="F92" s="47"/>
      <c r="G92" s="44"/>
      <c r="H92" s="44"/>
      <c r="I92" s="44"/>
      <c r="J92" s="48"/>
      <c r="K92" s="49"/>
      <c r="L92" s="55"/>
    </row>
    <row r="93" spans="1:12" ht="126" customHeight="1" x14ac:dyDescent="0.2">
      <c r="A93" s="44"/>
      <c r="B93" s="79"/>
      <c r="C93" s="44"/>
      <c r="D93" s="44"/>
      <c r="E93" s="46"/>
      <c r="F93" s="47"/>
      <c r="G93" s="44"/>
      <c r="H93" s="44"/>
      <c r="I93" s="44"/>
      <c r="J93" s="48"/>
      <c r="K93" s="49"/>
      <c r="L93" s="55"/>
    </row>
    <row r="94" spans="1:12" x14ac:dyDescent="0.2">
      <c r="A94" s="44"/>
      <c r="B94" s="79"/>
      <c r="C94" s="44"/>
      <c r="D94" s="44"/>
      <c r="E94" s="46"/>
      <c r="F94" s="44"/>
      <c r="G94" s="44"/>
      <c r="H94" s="44"/>
      <c r="I94" s="44"/>
      <c r="J94" s="48"/>
      <c r="K94" s="49"/>
      <c r="L94" s="55"/>
    </row>
    <row r="95" spans="1:12" ht="126.75" customHeight="1" x14ac:dyDescent="0.2">
      <c r="A95" s="44"/>
      <c r="B95" s="79"/>
      <c r="C95" s="44"/>
      <c r="D95" s="44"/>
      <c r="E95" s="46"/>
      <c r="F95" s="47"/>
      <c r="G95" s="44"/>
      <c r="H95" s="44"/>
      <c r="I95" s="44"/>
      <c r="J95" s="48"/>
      <c r="K95" s="49"/>
      <c r="L95" s="55"/>
    </row>
    <row r="96" spans="1:12" ht="126.75" customHeight="1" x14ac:dyDescent="0.2">
      <c r="A96" s="44"/>
      <c r="B96" s="79"/>
      <c r="C96" s="44"/>
      <c r="D96" s="44"/>
      <c r="E96" s="46"/>
      <c r="F96" s="47"/>
      <c r="G96" s="44"/>
      <c r="H96" s="44"/>
      <c r="I96" s="44"/>
      <c r="J96" s="48"/>
      <c r="K96" s="49"/>
      <c r="L96" s="55"/>
    </row>
    <row r="97" spans="1:12" ht="129.75" customHeight="1" x14ac:dyDescent="0.2">
      <c r="A97" s="44"/>
      <c r="B97" s="79"/>
      <c r="C97" s="44"/>
      <c r="D97" s="44"/>
      <c r="E97" s="46"/>
      <c r="F97" s="47"/>
      <c r="G97" s="44"/>
      <c r="H97" s="44"/>
      <c r="I97" s="44"/>
      <c r="J97" s="48"/>
      <c r="K97" s="49"/>
      <c r="L97" s="55"/>
    </row>
    <row r="98" spans="1:12" ht="91.9" customHeight="1" x14ac:dyDescent="0.2">
      <c r="A98" s="44"/>
      <c r="B98" s="79"/>
      <c r="C98" s="44"/>
      <c r="D98" s="51"/>
      <c r="E98" s="52"/>
      <c r="F98" s="53"/>
      <c r="G98" s="44"/>
      <c r="H98" s="44"/>
      <c r="I98" s="44"/>
      <c r="J98" s="48"/>
      <c r="K98" s="49"/>
      <c r="L98" s="55"/>
    </row>
    <row r="99" spans="1:12" ht="66.599999999999994" customHeight="1" x14ac:dyDescent="0.2">
      <c r="A99" s="44"/>
      <c r="B99" s="79"/>
      <c r="C99" s="44"/>
      <c r="D99" s="51"/>
      <c r="E99" s="52"/>
      <c r="F99" s="53"/>
      <c r="G99" s="44"/>
      <c r="H99" s="44"/>
      <c r="I99" s="44"/>
      <c r="J99" s="48"/>
      <c r="K99" s="49"/>
      <c r="L99" s="55"/>
    </row>
    <row r="100" spans="1:12" ht="139.9" customHeight="1" x14ac:dyDescent="0.2">
      <c r="A100" s="44"/>
      <c r="B100" s="79"/>
      <c r="C100" s="44"/>
      <c r="D100" s="44"/>
      <c r="E100" s="47"/>
      <c r="F100" s="47"/>
      <c r="G100" s="44"/>
      <c r="H100" s="44"/>
      <c r="I100" s="44"/>
      <c r="J100" s="48"/>
      <c r="K100" s="49"/>
      <c r="L100" s="55"/>
    </row>
    <row r="101" spans="1:12" ht="120.6" customHeight="1" x14ac:dyDescent="0.2">
      <c r="A101" s="44"/>
      <c r="B101" s="79"/>
      <c r="C101" s="44"/>
      <c r="D101" s="44"/>
      <c r="E101" s="46"/>
      <c r="F101" s="47"/>
      <c r="G101" s="44"/>
      <c r="H101" s="44"/>
      <c r="I101" s="44"/>
      <c r="J101" s="48"/>
      <c r="K101" s="49"/>
      <c r="L101" s="56"/>
    </row>
    <row r="102" spans="1:12" ht="135" customHeight="1" x14ac:dyDescent="0.2">
      <c r="A102" s="44"/>
      <c r="B102" s="79"/>
      <c r="C102" s="44"/>
      <c r="D102" s="51"/>
      <c r="E102" s="52"/>
      <c r="F102" s="53"/>
      <c r="G102" s="44"/>
      <c r="H102" s="44"/>
      <c r="I102" s="44"/>
      <c r="J102" s="48"/>
      <c r="K102" s="49"/>
      <c r="L102" s="55"/>
    </row>
    <row r="103" spans="1:12" ht="135" customHeight="1" x14ac:dyDescent="0.2">
      <c r="A103" s="49"/>
      <c r="B103" s="79"/>
      <c r="C103" s="44"/>
      <c r="D103" s="44"/>
      <c r="E103" s="46"/>
      <c r="F103" s="44"/>
      <c r="G103" s="44"/>
      <c r="H103" s="44"/>
      <c r="I103" s="44"/>
      <c r="J103" s="48"/>
      <c r="K103" s="45"/>
      <c r="L103" s="50"/>
    </row>
    <row r="104" spans="1:12" ht="135" customHeight="1" x14ac:dyDescent="0.2">
      <c r="A104" s="49"/>
      <c r="B104" s="79"/>
      <c r="C104" s="44"/>
      <c r="D104" s="44"/>
      <c r="E104" s="46"/>
      <c r="F104" s="44"/>
      <c r="G104" s="44"/>
      <c r="H104" s="44"/>
      <c r="I104" s="44"/>
      <c r="J104" s="48"/>
      <c r="K104" s="45"/>
      <c r="L104" s="50"/>
    </row>
    <row r="105" spans="1:12" ht="135" customHeight="1" x14ac:dyDescent="0.2">
      <c r="A105" s="44"/>
      <c r="B105" s="79"/>
      <c r="C105" s="44"/>
      <c r="D105" s="44"/>
      <c r="E105" s="46"/>
      <c r="F105" s="47"/>
      <c r="G105" s="44"/>
      <c r="H105" s="44"/>
      <c r="I105" s="44"/>
      <c r="J105" s="48"/>
      <c r="K105" s="45"/>
      <c r="L105" s="55"/>
    </row>
    <row r="106" spans="1:12" ht="135" customHeight="1" x14ac:dyDescent="0.2">
      <c r="A106" s="44"/>
      <c r="B106" s="79"/>
      <c r="C106" s="44"/>
      <c r="D106" s="44"/>
      <c r="E106" s="46"/>
      <c r="F106" s="47"/>
      <c r="G106" s="44"/>
      <c r="H106" s="44"/>
      <c r="I106" s="44"/>
      <c r="J106" s="48"/>
      <c r="K106" s="45"/>
      <c r="L106" s="55"/>
    </row>
    <row r="107" spans="1:12" ht="135" customHeight="1" x14ac:dyDescent="0.2">
      <c r="A107" s="44"/>
      <c r="B107" s="79"/>
      <c r="C107" s="44"/>
      <c r="D107" s="44"/>
      <c r="E107" s="46"/>
      <c r="F107" s="47"/>
      <c r="G107" s="44"/>
      <c r="H107" s="44"/>
      <c r="I107" s="44"/>
      <c r="J107" s="48"/>
      <c r="K107" s="45"/>
      <c r="L107" s="55"/>
    </row>
    <row r="108" spans="1:12" ht="135" customHeight="1" x14ac:dyDescent="0.2">
      <c r="A108" s="44"/>
      <c r="B108" s="79"/>
      <c r="C108" s="44"/>
      <c r="D108" s="44"/>
      <c r="E108" s="46"/>
      <c r="F108" s="47"/>
      <c r="G108" s="44"/>
      <c r="H108" s="44"/>
      <c r="I108" s="44"/>
      <c r="J108" s="48"/>
      <c r="K108" s="45"/>
      <c r="L108" s="55"/>
    </row>
    <row r="109" spans="1:12" ht="135" customHeight="1" x14ac:dyDescent="0.2">
      <c r="A109" s="44"/>
      <c r="B109" s="79"/>
      <c r="C109" s="44"/>
      <c r="D109" s="44"/>
      <c r="E109" s="46"/>
      <c r="F109" s="47"/>
      <c r="G109" s="44"/>
      <c r="H109" s="44"/>
      <c r="I109" s="44"/>
      <c r="J109" s="48"/>
      <c r="K109" s="45"/>
      <c r="L109" s="55"/>
    </row>
    <row r="110" spans="1:12" ht="135" customHeight="1" x14ac:dyDescent="0.2">
      <c r="A110" s="44"/>
      <c r="B110" s="79"/>
      <c r="C110" s="44"/>
      <c r="D110" s="44"/>
      <c r="E110" s="46"/>
      <c r="F110" s="47"/>
      <c r="G110" s="44"/>
      <c r="H110" s="44"/>
      <c r="I110" s="44"/>
      <c r="J110" s="48"/>
      <c r="K110" s="45"/>
      <c r="L110" s="55"/>
    </row>
    <row r="111" spans="1:12" ht="135" customHeight="1" x14ac:dyDescent="0.2">
      <c r="A111" s="44"/>
      <c r="B111" s="79"/>
      <c r="C111" s="44"/>
      <c r="D111" s="44"/>
      <c r="E111" s="46"/>
      <c r="F111" s="47"/>
      <c r="G111" s="44"/>
      <c r="H111" s="44"/>
      <c r="I111" s="44"/>
      <c r="J111" s="48"/>
      <c r="K111" s="45"/>
      <c r="L111" s="55"/>
    </row>
    <row r="112" spans="1:12" ht="135" customHeight="1" x14ac:dyDescent="0.2">
      <c r="A112" s="44"/>
      <c r="B112" s="79"/>
      <c r="C112" s="44"/>
      <c r="D112" s="44"/>
      <c r="E112" s="46"/>
      <c r="F112" s="47"/>
      <c r="G112" s="44"/>
      <c r="H112" s="44"/>
      <c r="I112" s="44"/>
      <c r="J112" s="48"/>
      <c r="K112" s="45"/>
      <c r="L112" s="55"/>
    </row>
    <row r="113" spans="1:12" ht="135" customHeight="1" x14ac:dyDescent="0.2">
      <c r="A113" s="44"/>
      <c r="B113" s="79"/>
      <c r="C113" s="44"/>
      <c r="D113" s="44"/>
      <c r="E113" s="46"/>
      <c r="F113" s="47"/>
      <c r="G113" s="44"/>
      <c r="H113" s="44"/>
      <c r="I113" s="44"/>
      <c r="J113" s="48"/>
      <c r="K113" s="45"/>
      <c r="L113" s="55"/>
    </row>
    <row r="114" spans="1:12" ht="135" customHeight="1" x14ac:dyDescent="0.2">
      <c r="A114" s="44"/>
      <c r="B114" s="79"/>
      <c r="C114" s="44"/>
      <c r="D114" s="44"/>
      <c r="E114" s="46"/>
      <c r="F114" s="44"/>
      <c r="G114" s="44"/>
      <c r="H114" s="44"/>
      <c r="I114" s="44"/>
      <c r="J114" s="48"/>
      <c r="K114" s="45"/>
      <c r="L114" s="55"/>
    </row>
    <row r="115" spans="1:12" ht="135" customHeight="1" x14ac:dyDescent="0.2">
      <c r="A115" s="44"/>
      <c r="B115" s="79"/>
      <c r="C115" s="44"/>
      <c r="D115" s="44"/>
      <c r="E115" s="46"/>
      <c r="F115" s="47"/>
      <c r="G115" s="44"/>
      <c r="H115" s="44"/>
      <c r="I115" s="44"/>
      <c r="J115" s="48"/>
      <c r="K115" s="45"/>
      <c r="L115" s="55"/>
    </row>
    <row r="116" spans="1:12" ht="135" customHeight="1" x14ac:dyDescent="0.2">
      <c r="A116" s="44"/>
      <c r="B116" s="79"/>
      <c r="C116" s="44"/>
      <c r="D116" s="44"/>
      <c r="E116" s="46"/>
      <c r="F116" s="47"/>
      <c r="G116" s="44"/>
      <c r="H116" s="44"/>
      <c r="I116" s="44"/>
      <c r="J116" s="48"/>
      <c r="K116" s="45"/>
      <c r="L116" s="56"/>
    </row>
    <row r="117" spans="1:12" ht="135" customHeight="1" x14ac:dyDescent="0.2">
      <c r="A117" s="44"/>
      <c r="B117" s="79"/>
      <c r="C117" s="44"/>
      <c r="D117" s="51"/>
      <c r="E117" s="52"/>
      <c r="F117" s="53"/>
      <c r="G117" s="44"/>
      <c r="H117" s="44"/>
      <c r="I117" s="44"/>
      <c r="J117" s="48"/>
      <c r="K117" s="49"/>
      <c r="L117" s="55"/>
    </row>
    <row r="118" spans="1:12" ht="135" customHeight="1" x14ac:dyDescent="0.2">
      <c r="A118" s="44"/>
      <c r="B118" s="79"/>
      <c r="C118" s="44"/>
      <c r="D118" s="51"/>
      <c r="E118" s="52"/>
      <c r="F118" s="53"/>
      <c r="G118" s="44"/>
      <c r="H118" s="44"/>
      <c r="I118" s="44"/>
      <c r="J118" s="48"/>
      <c r="K118" s="49"/>
      <c r="L118" s="55"/>
    </row>
    <row r="119" spans="1:12" ht="135" customHeight="1" x14ac:dyDescent="0.2">
      <c r="A119" s="44"/>
      <c r="B119" s="79"/>
      <c r="C119" s="44"/>
      <c r="D119" s="51"/>
      <c r="E119" s="52"/>
      <c r="F119" s="53"/>
      <c r="G119" s="44"/>
      <c r="H119" s="44"/>
      <c r="I119" s="44"/>
      <c r="J119" s="48"/>
      <c r="K119" s="49"/>
      <c r="L119" s="55"/>
    </row>
    <row r="120" spans="1:12" ht="66" customHeight="1" x14ac:dyDescent="0.2">
      <c r="A120" s="44"/>
      <c r="B120" s="79"/>
      <c r="C120" s="44"/>
      <c r="D120" s="51"/>
      <c r="E120" s="52"/>
      <c r="F120" s="53"/>
      <c r="G120" s="44"/>
      <c r="H120" s="44"/>
      <c r="I120" s="44"/>
      <c r="J120" s="48"/>
      <c r="K120" s="49"/>
      <c r="L120" s="55"/>
    </row>
    <row r="121" spans="1:12" ht="78" customHeight="1" x14ac:dyDescent="0.2">
      <c r="A121" s="44"/>
      <c r="B121" s="79"/>
      <c r="C121" s="44"/>
      <c r="D121" s="51"/>
      <c r="E121" s="52"/>
      <c r="F121" s="53"/>
      <c r="G121" s="44"/>
      <c r="H121" s="44"/>
      <c r="I121" s="44"/>
      <c r="J121" s="48"/>
      <c r="K121" s="49"/>
      <c r="L121" s="55"/>
    </row>
    <row r="122" spans="1:12" ht="123" customHeight="1" x14ac:dyDescent="0.2">
      <c r="A122" s="44"/>
      <c r="B122" s="79"/>
      <c r="C122" s="44"/>
      <c r="D122" s="51"/>
      <c r="E122" s="52"/>
      <c r="F122" s="53"/>
      <c r="G122" s="44"/>
      <c r="H122" s="44"/>
      <c r="I122" s="44"/>
      <c r="J122" s="48"/>
      <c r="K122" s="49"/>
      <c r="L122" s="55"/>
    </row>
    <row r="123" spans="1:12" ht="123.75" customHeight="1" x14ac:dyDescent="0.2">
      <c r="A123" s="44"/>
      <c r="B123" s="79"/>
      <c r="C123" s="44"/>
      <c r="D123" s="44"/>
      <c r="E123" s="46"/>
      <c r="F123" s="44"/>
      <c r="G123" s="44"/>
      <c r="H123" s="44"/>
      <c r="I123" s="44"/>
      <c r="J123" s="57"/>
      <c r="K123" s="45"/>
      <c r="L123" s="55"/>
    </row>
    <row r="124" spans="1:12" ht="58.5" customHeight="1" x14ac:dyDescent="0.2">
      <c r="A124" s="44"/>
      <c r="B124" s="79"/>
      <c r="C124" s="44"/>
      <c r="D124" s="51"/>
      <c r="E124" s="52"/>
      <c r="F124" s="53"/>
      <c r="G124" s="44"/>
      <c r="H124" s="44"/>
      <c r="I124" s="44"/>
      <c r="J124" s="57"/>
      <c r="K124" s="45"/>
      <c r="L124" s="55"/>
    </row>
    <row r="125" spans="1:12" ht="117" customHeight="1" x14ac:dyDescent="0.2">
      <c r="A125" s="44"/>
      <c r="B125" s="79"/>
      <c r="C125" s="44"/>
      <c r="D125" s="44"/>
      <c r="E125" s="46"/>
      <c r="F125" s="47"/>
      <c r="G125" s="44"/>
      <c r="H125" s="44"/>
      <c r="I125" s="44"/>
      <c r="J125" s="57"/>
      <c r="K125" s="45"/>
      <c r="L125" s="55"/>
    </row>
    <row r="126" spans="1:12" ht="63" customHeight="1" x14ac:dyDescent="0.2">
      <c r="A126" s="44"/>
      <c r="B126" s="79"/>
      <c r="C126" s="44"/>
      <c r="D126" s="51"/>
      <c r="E126" s="52"/>
      <c r="F126" s="53"/>
      <c r="G126" s="44"/>
      <c r="H126" s="44"/>
      <c r="I126" s="44"/>
      <c r="J126" s="57"/>
      <c r="K126" s="45"/>
      <c r="L126" s="55"/>
    </row>
    <row r="127" spans="1:12" ht="60.75" customHeight="1" x14ac:dyDescent="0.2">
      <c r="A127" s="44"/>
      <c r="B127" s="79"/>
      <c r="C127" s="44"/>
      <c r="D127" s="51"/>
      <c r="E127" s="52"/>
      <c r="F127" s="53"/>
      <c r="G127" s="44"/>
      <c r="H127" s="44"/>
      <c r="I127" s="44"/>
      <c r="J127" s="57"/>
      <c r="K127" s="45"/>
      <c r="L127" s="55"/>
    </row>
    <row r="128" spans="1:12" ht="62.25" customHeight="1" x14ac:dyDescent="0.2">
      <c r="A128" s="44"/>
      <c r="B128" s="79"/>
      <c r="C128" s="44"/>
      <c r="D128" s="51"/>
      <c r="E128" s="52"/>
      <c r="F128" s="53"/>
      <c r="G128" s="44"/>
      <c r="H128" s="44"/>
      <c r="I128" s="44"/>
      <c r="J128" s="57"/>
      <c r="K128" s="45"/>
      <c r="L128" s="55"/>
    </row>
    <row r="129" spans="1:12" x14ac:dyDescent="0.2">
      <c r="A129" s="44"/>
      <c r="B129" s="79"/>
      <c r="C129" s="44"/>
      <c r="D129" s="51"/>
      <c r="E129" s="52"/>
      <c r="F129" s="53"/>
      <c r="G129" s="44"/>
      <c r="H129" s="44"/>
      <c r="I129" s="44"/>
      <c r="J129" s="57"/>
      <c r="K129" s="45"/>
      <c r="L129" s="55"/>
    </row>
    <row r="130" spans="1:12" ht="123" customHeight="1" x14ac:dyDescent="0.2">
      <c r="A130" s="44"/>
      <c r="B130" s="79"/>
      <c r="C130" s="44"/>
      <c r="D130" s="44"/>
      <c r="E130" s="58"/>
      <c r="F130" s="59"/>
      <c r="G130" s="44"/>
      <c r="H130" s="44"/>
      <c r="I130" s="44"/>
      <c r="J130" s="57"/>
      <c r="K130" s="45"/>
      <c r="L130" s="55"/>
    </row>
    <row r="131" spans="1:12" ht="123" customHeight="1" x14ac:dyDescent="0.2">
      <c r="A131" s="44"/>
      <c r="B131" s="79"/>
      <c r="C131" s="44"/>
      <c r="D131" s="44"/>
      <c r="E131" s="58"/>
      <c r="F131" s="59"/>
      <c r="G131" s="44"/>
      <c r="H131" s="44"/>
      <c r="I131" s="44"/>
      <c r="J131" s="57"/>
      <c r="K131" s="45"/>
      <c r="L131" s="55"/>
    </row>
    <row r="132" spans="1:12" x14ac:dyDescent="0.2">
      <c r="A132" s="44"/>
      <c r="B132" s="79"/>
      <c r="C132" s="44"/>
      <c r="D132" s="44"/>
      <c r="E132" s="47"/>
      <c r="F132" s="47"/>
      <c r="G132" s="44"/>
      <c r="H132" s="44"/>
      <c r="I132" s="44"/>
      <c r="J132" s="48"/>
      <c r="K132" s="49"/>
      <c r="L132" s="55"/>
    </row>
    <row r="133" spans="1:12" x14ac:dyDescent="0.2">
      <c r="A133" s="44"/>
      <c r="B133" s="79"/>
      <c r="C133" s="44"/>
      <c r="D133" s="44"/>
      <c r="E133" s="47"/>
      <c r="F133" s="47"/>
      <c r="G133" s="44"/>
      <c r="H133" s="44"/>
      <c r="I133" s="44"/>
      <c r="J133" s="48"/>
      <c r="K133" s="49"/>
      <c r="L133" s="55"/>
    </row>
    <row r="134" spans="1:12" x14ac:dyDescent="0.2">
      <c r="A134" s="44"/>
      <c r="B134" s="79"/>
      <c r="C134" s="44"/>
      <c r="D134" s="44"/>
      <c r="E134" s="47"/>
      <c r="F134" s="47"/>
      <c r="G134" s="44"/>
      <c r="H134" s="44"/>
      <c r="I134" s="44"/>
      <c r="J134" s="48"/>
      <c r="K134" s="49"/>
      <c r="L134" s="55"/>
    </row>
    <row r="135" spans="1:12" x14ac:dyDescent="0.2">
      <c r="A135" s="44"/>
      <c r="B135" s="79"/>
      <c r="C135" s="44"/>
      <c r="D135" s="44"/>
      <c r="E135" s="47"/>
      <c r="F135" s="47"/>
      <c r="G135" s="44"/>
      <c r="H135" s="44"/>
      <c r="I135" s="44"/>
      <c r="J135" s="48"/>
      <c r="K135" s="49"/>
      <c r="L135" s="55"/>
    </row>
    <row r="136" spans="1:12" x14ac:dyDescent="0.2">
      <c r="A136" s="44"/>
      <c r="B136" s="79"/>
      <c r="C136" s="44"/>
      <c r="D136" s="44"/>
      <c r="E136" s="52"/>
      <c r="F136" s="53"/>
      <c r="G136" s="44"/>
      <c r="H136" s="44"/>
      <c r="I136" s="44"/>
      <c r="J136" s="48"/>
      <c r="K136" s="49"/>
      <c r="L136" s="55"/>
    </row>
    <row r="137" spans="1:12" x14ac:dyDescent="0.2">
      <c r="A137" s="44"/>
      <c r="B137" s="79"/>
      <c r="C137" s="44"/>
      <c r="D137" s="51"/>
      <c r="E137" s="52"/>
      <c r="F137" s="53"/>
      <c r="G137" s="44"/>
      <c r="H137" s="44"/>
      <c r="I137" s="44"/>
      <c r="J137" s="48"/>
      <c r="K137" s="49"/>
      <c r="L137" s="55"/>
    </row>
    <row r="138" spans="1:12" x14ac:dyDescent="0.2">
      <c r="A138" s="44"/>
      <c r="B138" s="79"/>
      <c r="C138" s="44"/>
      <c r="D138" s="51"/>
      <c r="E138" s="47"/>
      <c r="F138" s="47"/>
      <c r="G138" s="44"/>
      <c r="H138" s="44"/>
      <c r="I138" s="44"/>
      <c r="J138" s="48"/>
      <c r="K138" s="49"/>
      <c r="L138" s="55"/>
    </row>
    <row r="139" spans="1:12" x14ac:dyDescent="0.2">
      <c r="A139" s="44"/>
      <c r="B139" s="79"/>
      <c r="C139" s="44"/>
      <c r="D139" s="44"/>
      <c r="E139" s="58"/>
      <c r="F139" s="59"/>
      <c r="G139" s="44"/>
      <c r="H139" s="44"/>
      <c r="I139" s="44"/>
      <c r="J139" s="57"/>
      <c r="K139" s="45"/>
      <c r="L139" s="55"/>
    </row>
    <row r="140" spans="1:12" s="40" customFormat="1" x14ac:dyDescent="0.2">
      <c r="A140" s="60"/>
      <c r="B140" s="80"/>
      <c r="C140" s="60"/>
      <c r="D140" s="60"/>
      <c r="E140" s="62"/>
      <c r="F140" s="63"/>
      <c r="G140" s="60"/>
      <c r="H140" s="60"/>
      <c r="I140" s="60"/>
      <c r="J140" s="64"/>
      <c r="K140" s="65"/>
      <c r="L140" s="66"/>
    </row>
    <row r="141" spans="1:12" s="40" customFormat="1" x14ac:dyDescent="0.2">
      <c r="A141" s="60"/>
      <c r="B141" s="80"/>
      <c r="C141" s="60"/>
      <c r="D141" s="60"/>
      <c r="E141" s="62"/>
      <c r="F141" s="63"/>
      <c r="G141" s="60"/>
      <c r="H141" s="60"/>
      <c r="I141" s="60"/>
      <c r="J141" s="64"/>
      <c r="K141" s="65"/>
      <c r="L141" s="66"/>
    </row>
    <row r="142" spans="1:12" s="40" customFormat="1" x14ac:dyDescent="0.2">
      <c r="A142" s="60"/>
      <c r="B142" s="80"/>
      <c r="C142" s="60"/>
      <c r="D142" s="60"/>
      <c r="E142" s="67"/>
      <c r="F142" s="60"/>
      <c r="G142" s="60"/>
      <c r="H142" s="60"/>
      <c r="I142" s="60"/>
      <c r="J142" s="64"/>
      <c r="K142" s="65"/>
      <c r="L142" s="66"/>
    </row>
    <row r="143" spans="1:12" x14ac:dyDescent="0.2">
      <c r="A143" s="44"/>
      <c r="B143" s="80"/>
      <c r="C143" s="60"/>
      <c r="D143" s="44"/>
      <c r="E143" s="46"/>
      <c r="F143" s="60"/>
      <c r="G143" s="60"/>
      <c r="H143" s="60"/>
      <c r="I143" s="44"/>
      <c r="J143" s="68"/>
      <c r="K143" s="65"/>
      <c r="L143" s="55"/>
    </row>
    <row r="144" spans="1:12" x14ac:dyDescent="0.2">
      <c r="A144" s="44"/>
      <c r="B144" s="80"/>
      <c r="C144" s="60"/>
      <c r="D144" s="44"/>
      <c r="E144" s="52"/>
      <c r="F144" s="47"/>
      <c r="G144" s="60"/>
      <c r="H144" s="60"/>
      <c r="I144" s="44"/>
      <c r="J144" s="69"/>
      <c r="K144" s="65"/>
      <c r="L144" s="55"/>
    </row>
    <row r="145" spans="1:12" x14ac:dyDescent="0.2">
      <c r="A145" s="44"/>
      <c r="B145" s="80"/>
      <c r="C145" s="60"/>
      <c r="D145" s="44"/>
      <c r="E145" s="52"/>
      <c r="F145" s="47"/>
      <c r="G145" s="60"/>
      <c r="H145" s="60"/>
      <c r="I145" s="44"/>
      <c r="J145" s="69"/>
      <c r="K145" s="65"/>
      <c r="L145" s="55"/>
    </row>
    <row r="146" spans="1:12" x14ac:dyDescent="0.2">
      <c r="A146" s="44"/>
      <c r="B146" s="80"/>
      <c r="C146" s="60"/>
      <c r="D146" s="44"/>
      <c r="E146" s="47"/>
      <c r="F146" s="47"/>
      <c r="G146" s="60"/>
      <c r="H146" s="60"/>
      <c r="I146" s="44"/>
      <c r="J146" s="48"/>
      <c r="K146" s="65"/>
      <c r="L146" s="55"/>
    </row>
    <row r="147" spans="1:12" x14ac:dyDescent="0.2">
      <c r="A147" s="44"/>
      <c r="B147" s="79"/>
      <c r="C147" s="44"/>
      <c r="D147" s="51"/>
      <c r="E147" s="47"/>
      <c r="F147" s="47"/>
      <c r="G147" s="44"/>
      <c r="H147" s="44"/>
      <c r="I147" s="44"/>
      <c r="J147" s="48"/>
      <c r="K147" s="49"/>
      <c r="L147" s="55"/>
    </row>
    <row r="148" spans="1:12" x14ac:dyDescent="0.2">
      <c r="A148" s="44"/>
      <c r="B148" s="79"/>
      <c r="C148" s="44"/>
      <c r="D148" s="51"/>
      <c r="E148" s="47"/>
      <c r="F148" s="47"/>
      <c r="G148" s="44"/>
      <c r="H148" s="44"/>
      <c r="I148" s="44"/>
      <c r="J148" s="48"/>
      <c r="K148" s="49"/>
      <c r="L148" s="55"/>
    </row>
    <row r="149" spans="1:12" x14ac:dyDescent="0.2">
      <c r="A149" s="44"/>
      <c r="B149" s="79"/>
      <c r="C149" s="44"/>
      <c r="D149" s="51"/>
      <c r="E149" s="47"/>
      <c r="F149" s="47"/>
      <c r="G149" s="44"/>
      <c r="H149" s="44"/>
      <c r="I149" s="44"/>
      <c r="J149" s="48"/>
      <c r="K149" s="49"/>
      <c r="L149" s="55"/>
    </row>
    <row r="150" spans="1:12" x14ac:dyDescent="0.2">
      <c r="A150" s="44"/>
      <c r="B150" s="79"/>
      <c r="C150" s="44"/>
      <c r="D150" s="44"/>
      <c r="E150" s="46"/>
      <c r="F150" s="44"/>
      <c r="G150" s="44"/>
      <c r="H150" s="44"/>
      <c r="I150" s="44"/>
      <c r="J150" s="57"/>
      <c r="K150" s="49"/>
      <c r="L150" s="55"/>
    </row>
    <row r="151" spans="1:12" x14ac:dyDescent="0.2">
      <c r="A151" s="44"/>
      <c r="B151" s="79"/>
      <c r="C151" s="44"/>
      <c r="D151" s="44"/>
      <c r="E151" s="46"/>
      <c r="F151" s="60"/>
      <c r="G151" s="44"/>
      <c r="H151" s="44"/>
      <c r="I151" s="44"/>
      <c r="J151" s="57"/>
      <c r="K151" s="49"/>
      <c r="L151" s="70"/>
    </row>
    <row r="152" spans="1:12" x14ac:dyDescent="0.2">
      <c r="A152" s="44"/>
      <c r="B152" s="79"/>
      <c r="C152" s="44"/>
      <c r="D152" s="44"/>
      <c r="E152" s="46"/>
      <c r="F152" s="44"/>
      <c r="G152" s="44"/>
      <c r="H152" s="44"/>
      <c r="I152" s="44"/>
      <c r="J152" s="57"/>
      <c r="K152" s="49"/>
      <c r="L152" s="70"/>
    </row>
    <row r="153" spans="1:12" x14ac:dyDescent="0.2">
      <c r="A153" s="44"/>
      <c r="B153" s="79"/>
      <c r="C153" s="44"/>
      <c r="D153" s="44"/>
      <c r="E153" s="46"/>
      <c r="F153" s="44"/>
      <c r="G153" s="44"/>
      <c r="H153" s="44"/>
      <c r="I153" s="44"/>
      <c r="J153" s="57"/>
      <c r="K153" s="49"/>
      <c r="L153" s="70"/>
    </row>
    <row r="154" spans="1:12" x14ac:dyDescent="0.2">
      <c r="A154" s="44"/>
      <c r="B154" s="79"/>
      <c r="C154" s="44"/>
      <c r="D154" s="44"/>
      <c r="E154" s="46"/>
      <c r="F154" s="44"/>
      <c r="G154" s="44"/>
      <c r="H154" s="44"/>
      <c r="I154" s="44"/>
      <c r="J154" s="57"/>
      <c r="K154" s="49"/>
      <c r="L154" s="70"/>
    </row>
    <row r="155" spans="1:12" x14ac:dyDescent="0.2">
      <c r="A155" s="44"/>
      <c r="B155" s="79"/>
      <c r="C155" s="44"/>
      <c r="D155" s="44"/>
      <c r="E155" s="46"/>
      <c r="F155" s="44"/>
      <c r="G155" s="44"/>
      <c r="H155" s="44"/>
      <c r="I155" s="44"/>
      <c r="J155" s="57"/>
      <c r="K155" s="49"/>
      <c r="L155" s="70"/>
    </row>
    <row r="156" spans="1:12" x14ac:dyDescent="0.2">
      <c r="A156" s="44"/>
      <c r="B156" s="79"/>
      <c r="C156" s="44"/>
      <c r="D156" s="44"/>
      <c r="E156" s="46"/>
      <c r="F156" s="44"/>
      <c r="G156" s="44"/>
      <c r="H156" s="44"/>
      <c r="I156" s="44"/>
      <c r="J156" s="57"/>
      <c r="K156" s="49"/>
      <c r="L156" s="70"/>
    </row>
    <row r="157" spans="1:12" x14ac:dyDescent="0.2">
      <c r="A157" s="44"/>
      <c r="B157" s="79"/>
      <c r="C157" s="44"/>
      <c r="D157" s="44"/>
      <c r="E157" s="46"/>
      <c r="F157" s="44"/>
      <c r="G157" s="44"/>
      <c r="H157" s="44"/>
      <c r="I157" s="44"/>
      <c r="J157" s="57"/>
      <c r="K157" s="49"/>
      <c r="L157" s="70"/>
    </row>
    <row r="158" spans="1:12" x14ac:dyDescent="0.2">
      <c r="A158" s="44"/>
      <c r="B158" s="79"/>
      <c r="C158" s="44"/>
      <c r="D158" s="44"/>
      <c r="E158" s="46"/>
      <c r="F158" s="44"/>
      <c r="G158" s="44"/>
      <c r="H158" s="44"/>
      <c r="I158" s="44"/>
      <c r="J158" s="57"/>
      <c r="K158" s="49"/>
      <c r="L158" s="70"/>
    </row>
    <row r="159" spans="1:12" x14ac:dyDescent="0.2">
      <c r="A159" s="44"/>
      <c r="B159" s="79"/>
      <c r="C159" s="44"/>
      <c r="D159" s="44"/>
      <c r="E159" s="46"/>
      <c r="F159" s="44"/>
      <c r="G159" s="44"/>
      <c r="H159" s="44"/>
      <c r="I159" s="44"/>
      <c r="J159" s="57"/>
      <c r="K159" s="49"/>
      <c r="L159" s="70"/>
    </row>
    <row r="160" spans="1:12" x14ac:dyDescent="0.2">
      <c r="A160" s="44"/>
      <c r="B160" s="79"/>
      <c r="C160" s="44"/>
      <c r="D160" s="44"/>
      <c r="E160" s="46"/>
      <c r="F160" s="44"/>
      <c r="G160" s="44"/>
      <c r="H160" s="44"/>
      <c r="I160" s="44"/>
      <c r="J160" s="57"/>
      <c r="K160" s="49"/>
      <c r="L160" s="70"/>
    </row>
    <row r="161" spans="1:12" x14ac:dyDescent="0.2">
      <c r="A161" s="44"/>
      <c r="B161" s="79"/>
      <c r="C161" s="44"/>
      <c r="D161" s="44"/>
      <c r="E161" s="46"/>
      <c r="F161" s="44"/>
      <c r="G161" s="44"/>
      <c r="H161" s="44"/>
      <c r="I161" s="44"/>
      <c r="J161" s="57"/>
      <c r="K161" s="49"/>
      <c r="L161" s="70"/>
    </row>
    <row r="162" spans="1:12" x14ac:dyDescent="0.2">
      <c r="A162" s="44"/>
      <c r="B162" s="79"/>
      <c r="C162" s="44"/>
      <c r="D162" s="44"/>
      <c r="E162" s="46"/>
      <c r="F162" s="44"/>
      <c r="G162" s="44"/>
      <c r="H162" s="44"/>
      <c r="I162" s="44"/>
      <c r="J162" s="57"/>
      <c r="K162" s="49"/>
      <c r="L162" s="70"/>
    </row>
    <row r="163" spans="1:12" x14ac:dyDescent="0.2">
      <c r="A163" s="44"/>
      <c r="B163" s="79"/>
      <c r="C163" s="44"/>
      <c r="D163" s="44"/>
      <c r="E163" s="46"/>
      <c r="F163" s="44"/>
      <c r="G163" s="44"/>
      <c r="H163" s="44"/>
      <c r="I163" s="44"/>
      <c r="J163" s="57"/>
      <c r="K163" s="49"/>
      <c r="L163" s="70"/>
    </row>
    <row r="164" spans="1:12" x14ac:dyDescent="0.2">
      <c r="A164" s="44"/>
      <c r="B164" s="79"/>
      <c r="C164" s="44"/>
      <c r="D164" s="44"/>
      <c r="E164" s="46"/>
      <c r="F164" s="44"/>
      <c r="G164" s="44"/>
      <c r="H164" s="44"/>
      <c r="I164" s="44"/>
      <c r="J164" s="57"/>
      <c r="K164" s="49"/>
      <c r="L164" s="70"/>
    </row>
    <row r="165" spans="1:12" x14ac:dyDescent="0.2">
      <c r="A165" s="44"/>
      <c r="B165" s="79"/>
      <c r="C165" s="44"/>
      <c r="D165" s="44"/>
      <c r="E165" s="52"/>
      <c r="F165" s="53"/>
      <c r="G165" s="44"/>
      <c r="H165" s="44"/>
      <c r="I165" s="44"/>
      <c r="J165" s="57"/>
      <c r="K165" s="49"/>
      <c r="L165" s="70"/>
    </row>
    <row r="166" spans="1:12" x14ac:dyDescent="0.2">
      <c r="A166" s="44"/>
      <c r="B166" s="79"/>
      <c r="C166" s="44"/>
      <c r="D166" s="44"/>
      <c r="E166" s="46"/>
      <c r="F166" s="44"/>
      <c r="G166" s="44"/>
      <c r="H166" s="44"/>
      <c r="I166" s="44"/>
      <c r="J166" s="57"/>
      <c r="K166" s="49"/>
      <c r="L166" s="70"/>
    </row>
    <row r="167" spans="1:12" x14ac:dyDescent="0.2">
      <c r="A167" s="44"/>
      <c r="B167" s="79"/>
      <c r="C167" s="44"/>
      <c r="D167" s="51"/>
      <c r="E167" s="47"/>
      <c r="F167" s="47"/>
      <c r="G167" s="44"/>
      <c r="H167" s="44"/>
      <c r="I167" s="44"/>
      <c r="J167" s="57"/>
      <c r="K167" s="65"/>
      <c r="L167" s="70"/>
    </row>
    <row r="168" spans="1:12" x14ac:dyDescent="0.2">
      <c r="A168" s="44"/>
      <c r="B168" s="80"/>
      <c r="C168" s="44"/>
      <c r="D168" s="51"/>
      <c r="E168" s="52"/>
      <c r="F168" s="53"/>
      <c r="G168" s="44"/>
      <c r="H168" s="60"/>
      <c r="I168" s="44"/>
      <c r="J168" s="57"/>
      <c r="K168" s="65"/>
      <c r="L168" s="70"/>
    </row>
    <row r="169" spans="1:12" x14ac:dyDescent="0.2">
      <c r="A169" s="44"/>
      <c r="B169" s="80"/>
      <c r="C169" s="44"/>
      <c r="D169" s="51"/>
      <c r="E169" s="52"/>
      <c r="F169" s="53"/>
      <c r="G169" s="44"/>
      <c r="H169" s="60"/>
      <c r="I169" s="44"/>
      <c r="J169" s="57"/>
      <c r="K169" s="65"/>
      <c r="L169" s="70"/>
    </row>
    <row r="170" spans="1:12" x14ac:dyDescent="0.2">
      <c r="A170" s="44"/>
      <c r="B170" s="80"/>
      <c r="C170" s="44"/>
      <c r="D170" s="51"/>
      <c r="E170" s="52"/>
      <c r="F170" s="53"/>
      <c r="G170" s="44"/>
      <c r="H170" s="60"/>
      <c r="I170" s="44"/>
      <c r="J170" s="57"/>
      <c r="K170" s="65"/>
      <c r="L170" s="70"/>
    </row>
    <row r="171" spans="1:12" x14ac:dyDescent="0.2">
      <c r="A171" s="44"/>
      <c r="B171" s="80"/>
      <c r="C171" s="44"/>
      <c r="D171" s="44"/>
      <c r="E171" s="52"/>
      <c r="F171" s="53"/>
      <c r="G171" s="44"/>
      <c r="H171" s="60"/>
      <c r="I171" s="44"/>
      <c r="J171" s="57"/>
      <c r="K171" s="65"/>
      <c r="L171" s="70"/>
    </row>
    <row r="172" spans="1:12" x14ac:dyDescent="0.2">
      <c r="A172" s="44"/>
      <c r="B172" s="80"/>
      <c r="C172" s="44"/>
      <c r="D172" s="44"/>
      <c r="E172" s="52"/>
      <c r="F172" s="53"/>
      <c r="G172" s="44"/>
      <c r="H172" s="60"/>
      <c r="I172" s="44"/>
      <c r="J172" s="57"/>
      <c r="K172" s="65"/>
      <c r="L172" s="70"/>
    </row>
    <row r="173" spans="1:12" x14ac:dyDescent="0.2">
      <c r="A173" s="44"/>
      <c r="B173" s="80"/>
      <c r="C173" s="44"/>
      <c r="D173" s="44"/>
      <c r="E173" s="46"/>
      <c r="F173" s="44"/>
      <c r="G173" s="44"/>
      <c r="H173" s="60"/>
      <c r="I173" s="44"/>
      <c r="J173" s="57"/>
      <c r="K173" s="65"/>
      <c r="L173" s="70"/>
    </row>
    <row r="174" spans="1:12" x14ac:dyDescent="0.2">
      <c r="A174" s="44"/>
      <c r="B174" s="80"/>
      <c r="C174" s="44"/>
      <c r="D174" s="51"/>
      <c r="E174" s="52"/>
      <c r="F174" s="53"/>
      <c r="G174" s="44"/>
      <c r="H174" s="60"/>
      <c r="I174" s="44"/>
      <c r="J174" s="57"/>
      <c r="K174" s="65"/>
      <c r="L174" s="70"/>
    </row>
    <row r="175" spans="1:12" x14ac:dyDescent="0.2">
      <c r="A175" s="44"/>
      <c r="B175" s="80"/>
      <c r="C175" s="44"/>
      <c r="D175" s="51"/>
      <c r="E175" s="52"/>
      <c r="F175" s="53"/>
      <c r="G175" s="44"/>
      <c r="H175" s="60"/>
      <c r="I175" s="44"/>
      <c r="J175" s="71"/>
      <c r="K175" s="65"/>
      <c r="L175" s="70"/>
    </row>
    <row r="176" spans="1:12" ht="12" customHeight="1" x14ac:dyDescent="0.2">
      <c r="A176" s="44"/>
      <c r="B176" s="80"/>
      <c r="C176" s="44"/>
      <c r="D176" s="44"/>
      <c r="E176" s="44"/>
      <c r="F176" s="59"/>
      <c r="G176" s="44"/>
      <c r="H176" s="60"/>
      <c r="I176" s="44"/>
      <c r="J176" s="57"/>
      <c r="K176" s="65"/>
      <c r="L176" s="70"/>
    </row>
  </sheetData>
  <mergeCells count="8">
    <mergeCell ref="A1:L1"/>
    <mergeCell ref="A2:L2"/>
    <mergeCell ref="A3:L3"/>
    <mergeCell ref="A5:A6"/>
    <mergeCell ref="B5:B6"/>
    <mergeCell ref="C5:G5"/>
    <mergeCell ref="H5:K5"/>
    <mergeCell ref="L5:L6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77"/>
  <sheetViews>
    <sheetView topLeftCell="C50" zoomScale="90" zoomScaleNormal="90" workbookViewId="0">
      <selection activeCell="I53" sqref="I53"/>
    </sheetView>
  </sheetViews>
  <sheetFormatPr defaultRowHeight="12.75" x14ac:dyDescent="0.2"/>
  <cols>
    <col min="1" max="1" width="10.85546875" style="2" customWidth="1"/>
    <col min="2" max="2" width="14.7109375" style="2" customWidth="1"/>
    <col min="3" max="3" width="22.5703125" style="2" customWidth="1"/>
    <col min="4" max="4" width="21.42578125" style="2" customWidth="1"/>
    <col min="5" max="5" width="19.5703125" style="2" customWidth="1"/>
    <col min="6" max="6" width="12.85546875" style="2" customWidth="1"/>
    <col min="7" max="7" width="31.140625" style="2" customWidth="1"/>
    <col min="8" max="8" width="21.28515625" style="2" customWidth="1"/>
    <col min="9" max="9" width="16.7109375" style="2" customWidth="1"/>
    <col min="10" max="10" width="19.140625" style="2" customWidth="1"/>
    <col min="11" max="11" width="10.7109375" style="2" customWidth="1"/>
    <col min="12" max="12" width="19.140625" style="2" customWidth="1"/>
    <col min="13" max="16384" width="9.140625" style="2"/>
  </cols>
  <sheetData>
    <row r="1" spans="1:12" ht="14.25" x14ac:dyDescent="0.2">
      <c r="A1" s="291" t="s">
        <v>40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</row>
    <row r="2" spans="1:12" ht="15" x14ac:dyDescent="0.2">
      <c r="A2" s="291" t="s">
        <v>41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</row>
    <row r="3" spans="1:12" ht="14.25" x14ac:dyDescent="0.2">
      <c r="A3" s="291" t="s">
        <v>42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</row>
    <row r="5" spans="1:12" ht="26.25" customHeight="1" x14ac:dyDescent="0.2">
      <c r="A5" s="292" t="s">
        <v>9</v>
      </c>
      <c r="B5" s="292" t="s">
        <v>174</v>
      </c>
      <c r="C5" s="292" t="s">
        <v>0</v>
      </c>
      <c r="D5" s="292"/>
      <c r="E5" s="292"/>
      <c r="F5" s="292"/>
      <c r="G5" s="292"/>
      <c r="H5" s="292" t="s">
        <v>43</v>
      </c>
      <c r="I5" s="292"/>
      <c r="J5" s="292"/>
      <c r="K5" s="292"/>
      <c r="L5" s="292" t="s">
        <v>1</v>
      </c>
    </row>
    <row r="6" spans="1:12" ht="177" customHeight="1" x14ac:dyDescent="0.2">
      <c r="A6" s="292"/>
      <c r="B6" s="292"/>
      <c r="C6" s="3" t="s">
        <v>4</v>
      </c>
      <c r="D6" s="3" t="s">
        <v>118</v>
      </c>
      <c r="E6" s="3" t="s">
        <v>10</v>
      </c>
      <c r="F6" s="3" t="s">
        <v>44</v>
      </c>
      <c r="G6" s="3" t="s">
        <v>5</v>
      </c>
      <c r="H6" s="3" t="s">
        <v>45</v>
      </c>
      <c r="I6" s="3" t="s">
        <v>2</v>
      </c>
      <c r="J6" s="3" t="s">
        <v>273</v>
      </c>
      <c r="K6" s="3" t="s">
        <v>3</v>
      </c>
      <c r="L6" s="292"/>
    </row>
    <row r="7" spans="1:12" x14ac:dyDescent="0.2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</row>
    <row r="8" spans="1:12" ht="70.900000000000006" customHeight="1" x14ac:dyDescent="0.2">
      <c r="A8" s="4" t="s">
        <v>111</v>
      </c>
      <c r="B8" s="10">
        <v>41894</v>
      </c>
      <c r="C8" s="94" t="s">
        <v>8</v>
      </c>
      <c r="D8" s="18" t="s">
        <v>212</v>
      </c>
      <c r="E8" s="6">
        <v>1078700000356</v>
      </c>
      <c r="F8" s="7">
        <v>8709011825</v>
      </c>
      <c r="G8" s="4" t="s">
        <v>217</v>
      </c>
      <c r="H8" s="4" t="s">
        <v>26</v>
      </c>
      <c r="I8" s="4" t="s">
        <v>275</v>
      </c>
      <c r="J8" s="8">
        <v>200000</v>
      </c>
      <c r="K8" s="5">
        <v>42004</v>
      </c>
      <c r="L8" s="8">
        <v>200000</v>
      </c>
    </row>
    <row r="9" spans="1:12" ht="70.900000000000006" customHeight="1" x14ac:dyDescent="0.2">
      <c r="A9" s="4" t="s">
        <v>112</v>
      </c>
      <c r="B9" s="10">
        <v>41718</v>
      </c>
      <c r="C9" s="4" t="s">
        <v>39</v>
      </c>
      <c r="D9" s="4" t="s">
        <v>213</v>
      </c>
      <c r="E9" s="11">
        <v>1027700132195</v>
      </c>
      <c r="F9" s="16">
        <v>8709011705</v>
      </c>
      <c r="G9" s="4" t="s">
        <v>218</v>
      </c>
      <c r="H9" s="4" t="s">
        <v>26</v>
      </c>
      <c r="I9" s="4" t="s">
        <v>274</v>
      </c>
      <c r="J9" s="8">
        <v>500000</v>
      </c>
      <c r="K9" s="5">
        <v>42004</v>
      </c>
      <c r="L9" s="8">
        <v>500000</v>
      </c>
    </row>
    <row r="10" spans="1:12" ht="70.900000000000006" customHeight="1" x14ac:dyDescent="0.2">
      <c r="A10" s="4" t="s">
        <v>113</v>
      </c>
      <c r="B10" s="10">
        <v>41718</v>
      </c>
      <c r="C10" s="94" t="s">
        <v>7</v>
      </c>
      <c r="D10" s="18" t="s">
        <v>36</v>
      </c>
      <c r="E10" s="6">
        <v>1078700000521</v>
      </c>
      <c r="F10" s="7">
        <v>8709011896</v>
      </c>
      <c r="G10" s="4" t="s">
        <v>217</v>
      </c>
      <c r="H10" s="4" t="s">
        <v>26</v>
      </c>
      <c r="I10" s="4" t="s">
        <v>274</v>
      </c>
      <c r="J10" s="8">
        <v>800000</v>
      </c>
      <c r="K10" s="5">
        <v>42004</v>
      </c>
      <c r="L10" s="8">
        <v>800000</v>
      </c>
    </row>
    <row r="11" spans="1:12" s="12" customFormat="1" ht="125.25" customHeight="1" x14ac:dyDescent="0.2">
      <c r="A11" s="4" t="s">
        <v>237</v>
      </c>
      <c r="B11" s="10">
        <v>39465</v>
      </c>
      <c r="C11" s="4" t="s">
        <v>238</v>
      </c>
      <c r="D11" s="18" t="s">
        <v>254</v>
      </c>
      <c r="E11" s="6">
        <v>1078700000048</v>
      </c>
      <c r="F11" s="7">
        <v>8705001985</v>
      </c>
      <c r="G11" s="4" t="s">
        <v>217</v>
      </c>
      <c r="H11" s="4" t="s">
        <v>56</v>
      </c>
      <c r="I11" s="4" t="s">
        <v>50</v>
      </c>
      <c r="J11" s="19" t="s">
        <v>271</v>
      </c>
      <c r="K11" s="5" t="s">
        <v>54</v>
      </c>
      <c r="L11" s="4"/>
    </row>
    <row r="12" spans="1:12" s="12" customFormat="1" ht="81" customHeight="1" x14ac:dyDescent="0.2">
      <c r="A12" s="4" t="s">
        <v>239</v>
      </c>
      <c r="B12" s="10">
        <v>39465</v>
      </c>
      <c r="C12" s="4" t="s">
        <v>57</v>
      </c>
      <c r="D12" s="18" t="s">
        <v>214</v>
      </c>
      <c r="E12" s="6">
        <v>1078700000015</v>
      </c>
      <c r="F12" s="6">
        <v>8705002019</v>
      </c>
      <c r="G12" s="4" t="s">
        <v>217</v>
      </c>
      <c r="H12" s="4" t="s">
        <v>56</v>
      </c>
      <c r="I12" s="4" t="s">
        <v>50</v>
      </c>
      <c r="J12" s="19" t="s">
        <v>262</v>
      </c>
      <c r="K12" s="5" t="s">
        <v>54</v>
      </c>
      <c r="L12" s="13"/>
    </row>
    <row r="13" spans="1:12" s="12" customFormat="1" ht="128.25" customHeight="1" x14ac:dyDescent="0.2">
      <c r="A13" s="4" t="s">
        <v>240</v>
      </c>
      <c r="B13" s="10">
        <v>39688</v>
      </c>
      <c r="C13" s="4" t="s">
        <v>238</v>
      </c>
      <c r="D13" s="18" t="s">
        <v>255</v>
      </c>
      <c r="E13" s="6">
        <v>1078700000048</v>
      </c>
      <c r="F13" s="7">
        <v>8705001985</v>
      </c>
      <c r="G13" s="4" t="s">
        <v>217</v>
      </c>
      <c r="H13" s="4" t="s">
        <v>56</v>
      </c>
      <c r="I13" s="4" t="s">
        <v>50</v>
      </c>
      <c r="J13" s="19" t="s">
        <v>263</v>
      </c>
      <c r="K13" s="5" t="s">
        <v>54</v>
      </c>
      <c r="L13" s="13"/>
    </row>
    <row r="14" spans="1:12" s="12" customFormat="1" ht="123.75" customHeight="1" x14ac:dyDescent="0.2">
      <c r="A14" s="4" t="s">
        <v>241</v>
      </c>
      <c r="B14" s="10">
        <v>39688</v>
      </c>
      <c r="C14" s="4" t="s">
        <v>57</v>
      </c>
      <c r="D14" s="18" t="s">
        <v>256</v>
      </c>
      <c r="E14" s="6">
        <v>1078700000015</v>
      </c>
      <c r="F14" s="6">
        <v>8705002019</v>
      </c>
      <c r="G14" s="4" t="s">
        <v>217</v>
      </c>
      <c r="H14" s="4" t="s">
        <v>56</v>
      </c>
      <c r="I14" s="4" t="s">
        <v>50</v>
      </c>
      <c r="J14" s="19" t="s">
        <v>263</v>
      </c>
      <c r="K14" s="5" t="s">
        <v>54</v>
      </c>
      <c r="L14" s="13"/>
    </row>
    <row r="15" spans="1:12" s="12" customFormat="1" ht="126" customHeight="1" x14ac:dyDescent="0.2">
      <c r="A15" s="4" t="s">
        <v>242</v>
      </c>
      <c r="B15" s="10">
        <v>39688</v>
      </c>
      <c r="C15" s="4" t="s">
        <v>243</v>
      </c>
      <c r="D15" s="18" t="s">
        <v>257</v>
      </c>
      <c r="E15" s="6">
        <v>1078700000037</v>
      </c>
      <c r="F15" s="6">
        <v>8705001992</v>
      </c>
      <c r="G15" s="4" t="s">
        <v>217</v>
      </c>
      <c r="H15" s="4" t="s">
        <v>56</v>
      </c>
      <c r="I15" s="4" t="s">
        <v>50</v>
      </c>
      <c r="J15" s="19" t="s">
        <v>263</v>
      </c>
      <c r="K15" s="5" t="s">
        <v>54</v>
      </c>
      <c r="L15" s="13"/>
    </row>
    <row r="16" spans="1:12" s="12" customFormat="1" ht="118.5" customHeight="1" x14ac:dyDescent="0.2">
      <c r="A16" s="4" t="s">
        <v>244</v>
      </c>
      <c r="B16" s="10">
        <v>39883</v>
      </c>
      <c r="C16" s="4" t="s">
        <v>243</v>
      </c>
      <c r="D16" s="18" t="s">
        <v>257</v>
      </c>
      <c r="E16" s="6">
        <v>1078700000037</v>
      </c>
      <c r="F16" s="6">
        <v>8705001992</v>
      </c>
      <c r="G16" s="4" t="s">
        <v>217</v>
      </c>
      <c r="H16" s="4" t="s">
        <v>56</v>
      </c>
      <c r="I16" s="4" t="s">
        <v>50</v>
      </c>
      <c r="J16" s="19" t="s">
        <v>264</v>
      </c>
      <c r="K16" s="5" t="s">
        <v>54</v>
      </c>
      <c r="L16" s="13"/>
    </row>
    <row r="17" spans="1:12" s="14" customFormat="1" ht="116.25" customHeight="1" x14ac:dyDescent="0.2">
      <c r="A17" s="4" t="s">
        <v>245</v>
      </c>
      <c r="B17" s="10">
        <v>40282</v>
      </c>
      <c r="C17" s="4" t="s">
        <v>272</v>
      </c>
      <c r="D17" s="18" t="s">
        <v>258</v>
      </c>
      <c r="E17" s="6">
        <v>1098700000145</v>
      </c>
      <c r="F17" s="7">
        <v>8704004447</v>
      </c>
      <c r="G17" s="4" t="s">
        <v>217</v>
      </c>
      <c r="H17" s="4" t="s">
        <v>53</v>
      </c>
      <c r="I17" s="4" t="s">
        <v>50</v>
      </c>
      <c r="J17" s="19" t="s">
        <v>265</v>
      </c>
      <c r="K17" s="5" t="s">
        <v>54</v>
      </c>
      <c r="L17" s="13"/>
    </row>
    <row r="18" spans="1:12" s="14" customFormat="1" ht="117" customHeight="1" x14ac:dyDescent="0.2">
      <c r="A18" s="4" t="s">
        <v>246</v>
      </c>
      <c r="B18" s="10">
        <v>40315</v>
      </c>
      <c r="C18" s="4" t="s">
        <v>272</v>
      </c>
      <c r="D18" s="18" t="s">
        <v>258</v>
      </c>
      <c r="E18" s="6">
        <v>1098700000145</v>
      </c>
      <c r="F18" s="7">
        <v>8704004447</v>
      </c>
      <c r="G18" s="4" t="s">
        <v>217</v>
      </c>
      <c r="H18" s="4" t="s">
        <v>53</v>
      </c>
      <c r="I18" s="4" t="s">
        <v>50</v>
      </c>
      <c r="J18" s="19" t="s">
        <v>266</v>
      </c>
      <c r="K18" s="5" t="s">
        <v>54</v>
      </c>
      <c r="L18" s="13"/>
    </row>
    <row r="19" spans="1:12" s="14" customFormat="1" ht="105" customHeight="1" x14ac:dyDescent="0.2">
      <c r="A19" s="4" t="s">
        <v>247</v>
      </c>
      <c r="B19" s="10">
        <v>40826</v>
      </c>
      <c r="C19" s="4" t="s">
        <v>248</v>
      </c>
      <c r="D19" s="18" t="s">
        <v>259</v>
      </c>
      <c r="E19" s="6">
        <v>1038700070067</v>
      </c>
      <c r="F19" s="6">
        <v>8707001187</v>
      </c>
      <c r="G19" s="4" t="s">
        <v>217</v>
      </c>
      <c r="H19" s="4" t="s">
        <v>59</v>
      </c>
      <c r="I19" s="4" t="s">
        <v>50</v>
      </c>
      <c r="J19" s="19" t="s">
        <v>267</v>
      </c>
      <c r="K19" s="5" t="s">
        <v>54</v>
      </c>
      <c r="L19" s="13"/>
    </row>
    <row r="20" spans="1:12" s="14" customFormat="1" ht="59.25" customHeight="1" x14ac:dyDescent="0.2">
      <c r="A20" s="4" t="s">
        <v>249</v>
      </c>
      <c r="B20" s="10">
        <v>41030</v>
      </c>
      <c r="C20" s="4" t="s">
        <v>250</v>
      </c>
      <c r="D20" s="18" t="s">
        <v>260</v>
      </c>
      <c r="E20" s="6">
        <v>1078700000059</v>
      </c>
      <c r="F20" s="6">
        <v>8705001978</v>
      </c>
      <c r="G20" s="4" t="s">
        <v>217</v>
      </c>
      <c r="H20" s="4" t="s">
        <v>56</v>
      </c>
      <c r="I20" s="4" t="s">
        <v>50</v>
      </c>
      <c r="J20" s="19" t="s">
        <v>268</v>
      </c>
      <c r="K20" s="5" t="s">
        <v>54</v>
      </c>
      <c r="L20" s="13"/>
    </row>
    <row r="21" spans="1:12" s="14" customFormat="1" ht="63" customHeight="1" x14ac:dyDescent="0.2">
      <c r="A21" s="4" t="s">
        <v>251</v>
      </c>
      <c r="B21" s="10">
        <v>41030</v>
      </c>
      <c r="C21" s="4" t="s">
        <v>252</v>
      </c>
      <c r="D21" s="18" t="s">
        <v>261</v>
      </c>
      <c r="E21" s="6">
        <v>1078700000026</v>
      </c>
      <c r="F21" s="6">
        <v>8705002001</v>
      </c>
      <c r="G21" s="4" t="s">
        <v>217</v>
      </c>
      <c r="H21" s="4" t="s">
        <v>56</v>
      </c>
      <c r="I21" s="4" t="s">
        <v>50</v>
      </c>
      <c r="J21" s="19" t="s">
        <v>269</v>
      </c>
      <c r="K21" s="5" t="s">
        <v>54</v>
      </c>
      <c r="L21" s="13"/>
    </row>
    <row r="22" spans="1:12" s="14" customFormat="1" ht="63" customHeight="1" x14ac:dyDescent="0.2">
      <c r="A22" s="4" t="s">
        <v>253</v>
      </c>
      <c r="B22" s="10">
        <v>41080</v>
      </c>
      <c r="C22" s="4" t="s">
        <v>117</v>
      </c>
      <c r="D22" s="18" t="s">
        <v>258</v>
      </c>
      <c r="E22" s="6">
        <v>1098700000145</v>
      </c>
      <c r="F22" s="7">
        <v>8704004447</v>
      </c>
      <c r="G22" s="4" t="s">
        <v>217</v>
      </c>
      <c r="H22" s="4" t="s">
        <v>53</v>
      </c>
      <c r="I22" s="4" t="s">
        <v>50</v>
      </c>
      <c r="J22" s="19" t="s">
        <v>270</v>
      </c>
      <c r="K22" s="5" t="s">
        <v>54</v>
      </c>
      <c r="L22" s="13"/>
    </row>
    <row r="23" spans="1:12" s="14" customFormat="1" ht="128.25" customHeight="1" x14ac:dyDescent="0.2">
      <c r="A23" s="4" t="s">
        <v>114</v>
      </c>
      <c r="B23" s="10">
        <v>41466</v>
      </c>
      <c r="C23" s="4" t="s">
        <v>57</v>
      </c>
      <c r="D23" s="18" t="s">
        <v>214</v>
      </c>
      <c r="E23" s="6">
        <v>1078700000015</v>
      </c>
      <c r="F23" s="6">
        <v>8705002019</v>
      </c>
      <c r="G23" s="4" t="s">
        <v>217</v>
      </c>
      <c r="H23" s="4" t="s">
        <v>56</v>
      </c>
      <c r="I23" s="4" t="s">
        <v>50</v>
      </c>
      <c r="J23" s="19" t="s">
        <v>120</v>
      </c>
      <c r="K23" s="5" t="s">
        <v>54</v>
      </c>
      <c r="L23" s="13"/>
    </row>
    <row r="24" spans="1:12" s="14" customFormat="1" ht="118.5" customHeight="1" x14ac:dyDescent="0.2">
      <c r="A24" s="4" t="s">
        <v>296</v>
      </c>
      <c r="B24" s="10">
        <v>41572</v>
      </c>
      <c r="C24" s="4" t="s">
        <v>117</v>
      </c>
      <c r="D24" s="18" t="s">
        <v>52</v>
      </c>
      <c r="E24" s="6">
        <v>1098700000145</v>
      </c>
      <c r="F24" s="7">
        <v>8704004447</v>
      </c>
      <c r="G24" s="4" t="s">
        <v>217</v>
      </c>
      <c r="H24" s="4" t="s">
        <v>53</v>
      </c>
      <c r="I24" s="4" t="s">
        <v>50</v>
      </c>
      <c r="J24" s="19" t="s">
        <v>122</v>
      </c>
      <c r="K24" s="5" t="s">
        <v>54</v>
      </c>
      <c r="L24" s="13"/>
    </row>
    <row r="25" spans="1:12" s="14" customFormat="1" ht="117" customHeight="1" x14ac:dyDescent="0.2">
      <c r="A25" s="4" t="s">
        <v>297</v>
      </c>
      <c r="B25" s="10">
        <v>41744</v>
      </c>
      <c r="C25" s="4" t="s">
        <v>48</v>
      </c>
      <c r="D25" s="18" t="s">
        <v>49</v>
      </c>
      <c r="E25" s="6">
        <v>1118700000110</v>
      </c>
      <c r="F25" s="7">
        <v>8703010529</v>
      </c>
      <c r="G25" s="4" t="s">
        <v>221</v>
      </c>
      <c r="H25" s="4" t="s">
        <v>51</v>
      </c>
      <c r="I25" s="4" t="s">
        <v>50</v>
      </c>
      <c r="J25" s="19" t="s">
        <v>121</v>
      </c>
      <c r="K25" s="5">
        <v>42124</v>
      </c>
      <c r="L25" s="13"/>
    </row>
    <row r="26" spans="1:12" s="14" customFormat="1" ht="120" customHeight="1" x14ac:dyDescent="0.2">
      <c r="A26" s="4" t="s">
        <v>298</v>
      </c>
      <c r="B26" s="10">
        <v>41778</v>
      </c>
      <c r="C26" s="4" t="s">
        <v>117</v>
      </c>
      <c r="D26" s="18" t="s">
        <v>52</v>
      </c>
      <c r="E26" s="6">
        <v>1098700000145</v>
      </c>
      <c r="F26" s="7">
        <v>8704004447</v>
      </c>
      <c r="G26" s="4" t="s">
        <v>217</v>
      </c>
      <c r="H26" s="4" t="s">
        <v>53</v>
      </c>
      <c r="I26" s="4" t="s">
        <v>50</v>
      </c>
      <c r="J26" s="19" t="s">
        <v>123</v>
      </c>
      <c r="K26" s="5" t="s">
        <v>54</v>
      </c>
      <c r="L26" s="13"/>
    </row>
    <row r="27" spans="1:12" s="14" customFormat="1" ht="118.5" customHeight="1" x14ac:dyDescent="0.2">
      <c r="A27" s="4" t="s">
        <v>299</v>
      </c>
      <c r="B27" s="10">
        <v>41791</v>
      </c>
      <c r="C27" s="4" t="s">
        <v>55</v>
      </c>
      <c r="D27" s="18" t="s">
        <v>169</v>
      </c>
      <c r="E27" s="6">
        <v>1048700600717</v>
      </c>
      <c r="F27" s="7">
        <v>8704004020</v>
      </c>
      <c r="G27" s="4" t="s">
        <v>223</v>
      </c>
      <c r="H27" s="4" t="s">
        <v>53</v>
      </c>
      <c r="I27" s="4" t="s">
        <v>50</v>
      </c>
      <c r="J27" s="19" t="s">
        <v>124</v>
      </c>
      <c r="K27" s="5" t="s">
        <v>54</v>
      </c>
      <c r="L27" s="13"/>
    </row>
    <row r="28" spans="1:12" s="14" customFormat="1" ht="119.25" customHeight="1" x14ac:dyDescent="0.2">
      <c r="A28" s="4" t="s">
        <v>300</v>
      </c>
      <c r="B28" s="10">
        <v>41914</v>
      </c>
      <c r="C28" s="4" t="s">
        <v>60</v>
      </c>
      <c r="D28" s="18" t="s">
        <v>168</v>
      </c>
      <c r="E28" s="6">
        <v>1098700000134</v>
      </c>
      <c r="F28" s="6">
        <v>8707001540</v>
      </c>
      <c r="G28" s="4" t="s">
        <v>217</v>
      </c>
      <c r="H28" s="4" t="s">
        <v>59</v>
      </c>
      <c r="I28" s="4" t="s">
        <v>50</v>
      </c>
      <c r="J28" s="19" t="s">
        <v>172</v>
      </c>
      <c r="K28" s="5" t="s">
        <v>54</v>
      </c>
      <c r="L28" s="13"/>
    </row>
    <row r="29" spans="1:12" s="14" customFormat="1" ht="119.25" customHeight="1" x14ac:dyDescent="0.2">
      <c r="A29" s="4" t="s">
        <v>115</v>
      </c>
      <c r="B29" s="10">
        <v>41919</v>
      </c>
      <c r="C29" s="4" t="s">
        <v>24</v>
      </c>
      <c r="D29" s="4" t="s">
        <v>151</v>
      </c>
      <c r="E29" s="11">
        <v>1028700000240</v>
      </c>
      <c r="F29" s="16">
        <v>8709007836</v>
      </c>
      <c r="G29" s="4" t="s">
        <v>221</v>
      </c>
      <c r="H29" s="4" t="s">
        <v>47</v>
      </c>
      <c r="I29" s="4" t="s">
        <v>173</v>
      </c>
      <c r="J29" s="8">
        <v>240000</v>
      </c>
      <c r="K29" s="5">
        <v>42004</v>
      </c>
      <c r="L29" s="8">
        <v>240000</v>
      </c>
    </row>
    <row r="30" spans="1:12" s="14" customFormat="1" ht="118.5" customHeight="1" x14ac:dyDescent="0.2">
      <c r="A30" s="4" t="s">
        <v>116</v>
      </c>
      <c r="B30" s="10">
        <v>41919</v>
      </c>
      <c r="C30" s="4" t="s">
        <v>286</v>
      </c>
      <c r="D30" s="18" t="s">
        <v>287</v>
      </c>
      <c r="E30" s="6">
        <v>1028700000119</v>
      </c>
      <c r="F30" s="7">
        <v>8709007970</v>
      </c>
      <c r="G30" s="4" t="s">
        <v>217</v>
      </c>
      <c r="H30" s="4" t="s">
        <v>47</v>
      </c>
      <c r="I30" s="4" t="s">
        <v>170</v>
      </c>
      <c r="J30" s="8">
        <v>760000</v>
      </c>
      <c r="K30" s="5">
        <v>42004</v>
      </c>
      <c r="L30" s="8">
        <v>760000</v>
      </c>
    </row>
    <row r="31" spans="1:12" s="14" customFormat="1" ht="120" customHeight="1" x14ac:dyDescent="0.2">
      <c r="A31" s="4" t="s">
        <v>125</v>
      </c>
      <c r="B31" s="10">
        <v>42114</v>
      </c>
      <c r="C31" s="4" t="s">
        <v>11</v>
      </c>
      <c r="D31" s="4" t="s">
        <v>167</v>
      </c>
      <c r="E31" s="11">
        <v>1068700000478</v>
      </c>
      <c r="F31" s="16">
        <v>8709011053</v>
      </c>
      <c r="G31" s="4" t="s">
        <v>221</v>
      </c>
      <c r="H31" s="4" t="s">
        <v>26</v>
      </c>
      <c r="I31" s="4" t="s">
        <v>229</v>
      </c>
      <c r="J31" s="8">
        <v>73000</v>
      </c>
      <c r="K31" s="5">
        <v>42369</v>
      </c>
      <c r="L31" s="8">
        <v>73000</v>
      </c>
    </row>
    <row r="32" spans="1:12" s="14" customFormat="1" ht="67.5" x14ac:dyDescent="0.2">
      <c r="A32" s="4" t="s">
        <v>126</v>
      </c>
      <c r="B32" s="10">
        <v>42114</v>
      </c>
      <c r="C32" s="4" t="s">
        <v>12</v>
      </c>
      <c r="D32" s="4" t="s">
        <v>166</v>
      </c>
      <c r="E32" s="11">
        <v>1108700000177</v>
      </c>
      <c r="F32" s="16">
        <v>8709013389</v>
      </c>
      <c r="G32" s="4" t="s">
        <v>219</v>
      </c>
      <c r="H32" s="4" t="s">
        <v>26</v>
      </c>
      <c r="I32" s="4" t="s">
        <v>229</v>
      </c>
      <c r="J32" s="8">
        <v>73000</v>
      </c>
      <c r="K32" s="5">
        <v>42369</v>
      </c>
      <c r="L32" s="8">
        <v>73000</v>
      </c>
    </row>
    <row r="33" spans="1:12" s="14" customFormat="1" ht="124.5" customHeight="1" x14ac:dyDescent="0.2">
      <c r="A33" s="4" t="s">
        <v>127</v>
      </c>
      <c r="B33" s="10">
        <v>42114</v>
      </c>
      <c r="C33" s="4" t="s">
        <v>14</v>
      </c>
      <c r="D33" s="4" t="s">
        <v>165</v>
      </c>
      <c r="E33" s="11">
        <v>1118700000077</v>
      </c>
      <c r="F33" s="16">
        <v>8703010470</v>
      </c>
      <c r="G33" s="4" t="s">
        <v>218</v>
      </c>
      <c r="H33" s="4" t="s">
        <v>26</v>
      </c>
      <c r="I33" s="4" t="s">
        <v>229</v>
      </c>
      <c r="J33" s="8">
        <v>165000</v>
      </c>
      <c r="K33" s="5">
        <v>42369</v>
      </c>
      <c r="L33" s="8">
        <v>165000</v>
      </c>
    </row>
    <row r="34" spans="1:12" s="14" customFormat="1" ht="121.5" customHeight="1" x14ac:dyDescent="0.2">
      <c r="A34" s="4" t="s">
        <v>128</v>
      </c>
      <c r="B34" s="10">
        <v>42114</v>
      </c>
      <c r="C34" s="4" t="s">
        <v>16</v>
      </c>
      <c r="D34" s="4" t="s">
        <v>164</v>
      </c>
      <c r="E34" s="11">
        <v>1118700000044</v>
      </c>
      <c r="F34" s="16">
        <v>8703010462</v>
      </c>
      <c r="G34" s="4" t="s">
        <v>221</v>
      </c>
      <c r="H34" s="4" t="s">
        <v>26</v>
      </c>
      <c r="I34" s="4" t="s">
        <v>229</v>
      </c>
      <c r="J34" s="8">
        <v>70000</v>
      </c>
      <c r="K34" s="5">
        <v>42369</v>
      </c>
      <c r="L34" s="8">
        <v>70000</v>
      </c>
    </row>
    <row r="35" spans="1:12" s="14" customFormat="1" ht="69" customHeight="1" x14ac:dyDescent="0.2">
      <c r="A35" s="4" t="s">
        <v>129</v>
      </c>
      <c r="B35" s="10">
        <v>42114</v>
      </c>
      <c r="C35" s="4" t="s">
        <v>17</v>
      </c>
      <c r="D35" s="4" t="s">
        <v>164</v>
      </c>
      <c r="E35" s="11">
        <v>1118700000088</v>
      </c>
      <c r="F35" s="16">
        <v>8703010511</v>
      </c>
      <c r="G35" s="4" t="s">
        <v>220</v>
      </c>
      <c r="H35" s="4" t="s">
        <v>26</v>
      </c>
      <c r="I35" s="4" t="s">
        <v>229</v>
      </c>
      <c r="J35" s="8">
        <v>140000</v>
      </c>
      <c r="K35" s="5">
        <v>42369</v>
      </c>
      <c r="L35" s="8">
        <v>140000</v>
      </c>
    </row>
    <row r="36" spans="1:12" s="14" customFormat="1" ht="67.5" x14ac:dyDescent="0.2">
      <c r="A36" s="4" t="s">
        <v>130</v>
      </c>
      <c r="B36" s="10">
        <v>42114</v>
      </c>
      <c r="C36" s="4" t="s">
        <v>18</v>
      </c>
      <c r="D36" s="4" t="s">
        <v>163</v>
      </c>
      <c r="E36" s="11">
        <v>1088700000157</v>
      </c>
      <c r="F36" s="16">
        <v>8709012459</v>
      </c>
      <c r="G36" s="4" t="s">
        <v>220</v>
      </c>
      <c r="H36" s="4" t="s">
        <v>26</v>
      </c>
      <c r="I36" s="4" t="s">
        <v>229</v>
      </c>
      <c r="J36" s="8">
        <v>100000</v>
      </c>
      <c r="K36" s="5">
        <v>42369</v>
      </c>
      <c r="L36" s="8">
        <v>100000</v>
      </c>
    </row>
    <row r="37" spans="1:12" s="14" customFormat="1" ht="67.5" x14ac:dyDescent="0.2">
      <c r="A37" s="4" t="s">
        <v>131</v>
      </c>
      <c r="B37" s="10">
        <v>42114</v>
      </c>
      <c r="C37" s="4" t="s">
        <v>19</v>
      </c>
      <c r="D37" s="4" t="s">
        <v>161</v>
      </c>
      <c r="E37" s="11">
        <v>1108700000200</v>
      </c>
      <c r="F37" s="16">
        <v>8709013445</v>
      </c>
      <c r="G37" s="4" t="s">
        <v>220</v>
      </c>
      <c r="H37" s="4" t="s">
        <v>26</v>
      </c>
      <c r="I37" s="4" t="s">
        <v>229</v>
      </c>
      <c r="J37" s="8">
        <v>172000</v>
      </c>
      <c r="K37" s="5">
        <v>42369</v>
      </c>
      <c r="L37" s="8">
        <v>172000</v>
      </c>
    </row>
    <row r="38" spans="1:12" s="14" customFormat="1" ht="67.5" x14ac:dyDescent="0.2">
      <c r="A38" s="4" t="s">
        <v>132</v>
      </c>
      <c r="B38" s="10">
        <v>42114</v>
      </c>
      <c r="C38" s="4" t="s">
        <v>20</v>
      </c>
      <c r="D38" s="4" t="s">
        <v>162</v>
      </c>
      <c r="E38" s="11">
        <v>1098700000035</v>
      </c>
      <c r="F38" s="16">
        <v>8709012723</v>
      </c>
      <c r="G38" s="4" t="s">
        <v>220</v>
      </c>
      <c r="H38" s="4" t="s">
        <v>26</v>
      </c>
      <c r="I38" s="4" t="s">
        <v>229</v>
      </c>
      <c r="J38" s="8">
        <v>85000</v>
      </c>
      <c r="K38" s="5">
        <v>42369</v>
      </c>
      <c r="L38" s="8">
        <v>85000</v>
      </c>
    </row>
    <row r="39" spans="1:12" s="14" customFormat="1" ht="123.75" customHeight="1" x14ac:dyDescent="0.2">
      <c r="A39" s="4" t="s">
        <v>133</v>
      </c>
      <c r="B39" s="10">
        <v>42114</v>
      </c>
      <c r="C39" s="4" t="s">
        <v>21</v>
      </c>
      <c r="D39" s="4" t="s">
        <v>160</v>
      </c>
      <c r="E39" s="11">
        <v>1118700000187</v>
      </c>
      <c r="F39" s="16">
        <v>8704004503</v>
      </c>
      <c r="G39" s="4" t="s">
        <v>220</v>
      </c>
      <c r="H39" s="4" t="s">
        <v>26</v>
      </c>
      <c r="I39" s="4" t="s">
        <v>229</v>
      </c>
      <c r="J39" s="8">
        <v>124600</v>
      </c>
      <c r="K39" s="5">
        <v>42369</v>
      </c>
      <c r="L39" s="8">
        <v>124600</v>
      </c>
    </row>
    <row r="40" spans="1:12" s="14" customFormat="1" ht="71.45" customHeight="1" x14ac:dyDescent="0.2">
      <c r="A40" s="4" t="s">
        <v>134</v>
      </c>
      <c r="B40" s="10">
        <v>42114</v>
      </c>
      <c r="C40" s="4" t="s">
        <v>22</v>
      </c>
      <c r="D40" s="4" t="s">
        <v>215</v>
      </c>
      <c r="E40" s="11">
        <v>1118700000033</v>
      </c>
      <c r="F40" s="16">
        <v>8704004486</v>
      </c>
      <c r="G40" s="4" t="s">
        <v>221</v>
      </c>
      <c r="H40" s="4" t="s">
        <v>26</v>
      </c>
      <c r="I40" s="4" t="s">
        <v>229</v>
      </c>
      <c r="J40" s="8">
        <v>80000</v>
      </c>
      <c r="K40" s="5">
        <v>42369</v>
      </c>
      <c r="L40" s="8">
        <v>80000</v>
      </c>
    </row>
    <row r="41" spans="1:12" s="14" customFormat="1" ht="65.45" customHeight="1" x14ac:dyDescent="0.2">
      <c r="A41" s="4" t="s">
        <v>135</v>
      </c>
      <c r="B41" s="10">
        <v>42114</v>
      </c>
      <c r="C41" s="4" t="s">
        <v>23</v>
      </c>
      <c r="D41" s="4" t="s">
        <v>159</v>
      </c>
      <c r="E41" s="11">
        <v>1108700000210</v>
      </c>
      <c r="F41" s="16">
        <v>8709013438</v>
      </c>
      <c r="G41" s="4" t="s">
        <v>221</v>
      </c>
      <c r="H41" s="4" t="s">
        <v>26</v>
      </c>
      <c r="I41" s="4" t="s">
        <v>229</v>
      </c>
      <c r="J41" s="8">
        <v>185000</v>
      </c>
      <c r="K41" s="5">
        <v>42369</v>
      </c>
      <c r="L41" s="8">
        <v>185000</v>
      </c>
    </row>
    <row r="42" spans="1:12" s="14" customFormat="1" ht="65.45" customHeight="1" x14ac:dyDescent="0.2">
      <c r="A42" s="4" t="s">
        <v>136</v>
      </c>
      <c r="B42" s="10">
        <v>42114</v>
      </c>
      <c r="C42" s="4" t="s">
        <v>24</v>
      </c>
      <c r="D42" s="4" t="s">
        <v>158</v>
      </c>
      <c r="E42" s="11">
        <v>1028700000240</v>
      </c>
      <c r="F42" s="16">
        <v>8709007836</v>
      </c>
      <c r="G42" s="4" t="s">
        <v>221</v>
      </c>
      <c r="H42" s="4" t="s">
        <v>26</v>
      </c>
      <c r="I42" s="4" t="s">
        <v>229</v>
      </c>
      <c r="J42" s="8">
        <v>137200</v>
      </c>
      <c r="K42" s="5">
        <v>42369</v>
      </c>
      <c r="L42" s="8">
        <v>137200</v>
      </c>
    </row>
    <row r="43" spans="1:12" s="14" customFormat="1" ht="65.45" customHeight="1" x14ac:dyDescent="0.2">
      <c r="A43" s="4" t="s">
        <v>137</v>
      </c>
      <c r="B43" s="10">
        <v>42114</v>
      </c>
      <c r="C43" s="4" t="s">
        <v>27</v>
      </c>
      <c r="D43" s="4" t="s">
        <v>216</v>
      </c>
      <c r="E43" s="11">
        <v>1118700000100</v>
      </c>
      <c r="F43" s="16">
        <v>8709013607</v>
      </c>
      <c r="G43" s="4" t="s">
        <v>221</v>
      </c>
      <c r="H43" s="4" t="s">
        <v>26</v>
      </c>
      <c r="I43" s="4" t="s">
        <v>229</v>
      </c>
      <c r="J43" s="8">
        <v>190000</v>
      </c>
      <c r="K43" s="5">
        <v>42369</v>
      </c>
      <c r="L43" s="8">
        <v>190000</v>
      </c>
    </row>
    <row r="44" spans="1:12" s="14" customFormat="1" ht="65.45" customHeight="1" x14ac:dyDescent="0.2">
      <c r="A44" s="4" t="s">
        <v>138</v>
      </c>
      <c r="B44" s="10">
        <v>42114</v>
      </c>
      <c r="C44" s="4" t="s">
        <v>34</v>
      </c>
      <c r="D44" s="4" t="s">
        <v>157</v>
      </c>
      <c r="E44" s="11">
        <v>1138700000031</v>
      </c>
      <c r="F44" s="4">
        <v>8709013692</v>
      </c>
      <c r="G44" s="4" t="s">
        <v>218</v>
      </c>
      <c r="H44" s="4" t="s">
        <v>26</v>
      </c>
      <c r="I44" s="4" t="s">
        <v>226</v>
      </c>
      <c r="J44" s="8">
        <v>195000</v>
      </c>
      <c r="K44" s="5">
        <v>42369</v>
      </c>
      <c r="L44" s="8">
        <v>195000</v>
      </c>
    </row>
    <row r="45" spans="1:12" s="14" customFormat="1" ht="109.9" customHeight="1" x14ac:dyDescent="0.2">
      <c r="A45" s="4" t="s">
        <v>139</v>
      </c>
      <c r="B45" s="10">
        <v>42114</v>
      </c>
      <c r="C45" s="4" t="s">
        <v>28</v>
      </c>
      <c r="D45" s="4" t="s">
        <v>156</v>
      </c>
      <c r="E45" s="11">
        <v>1108700000133</v>
      </c>
      <c r="F45" s="16">
        <v>8709013156</v>
      </c>
      <c r="G45" s="4" t="s">
        <v>221</v>
      </c>
      <c r="H45" s="4" t="s">
        <v>26</v>
      </c>
      <c r="I45" s="4" t="s">
        <v>229</v>
      </c>
      <c r="J45" s="8">
        <v>95500</v>
      </c>
      <c r="K45" s="5">
        <v>42369</v>
      </c>
      <c r="L45" s="8">
        <v>95500</v>
      </c>
    </row>
    <row r="46" spans="1:12" s="14" customFormat="1" ht="112.15" customHeight="1" x14ac:dyDescent="0.2">
      <c r="A46" s="4" t="s">
        <v>140</v>
      </c>
      <c r="B46" s="10">
        <v>42114</v>
      </c>
      <c r="C46" s="4" t="s">
        <v>25</v>
      </c>
      <c r="D46" s="4" t="s">
        <v>155</v>
      </c>
      <c r="E46" s="11">
        <v>1108700000034</v>
      </c>
      <c r="F46" s="16">
        <v>8709013036</v>
      </c>
      <c r="G46" s="4" t="s">
        <v>221</v>
      </c>
      <c r="H46" s="4" t="s">
        <v>26</v>
      </c>
      <c r="I46" s="4" t="s">
        <v>229</v>
      </c>
      <c r="J46" s="8">
        <v>36300</v>
      </c>
      <c r="K46" s="5">
        <v>42369</v>
      </c>
      <c r="L46" s="8">
        <v>36300</v>
      </c>
    </row>
    <row r="47" spans="1:12" s="14" customFormat="1" ht="116.45" customHeight="1" x14ac:dyDescent="0.2">
      <c r="A47" s="4" t="s">
        <v>141</v>
      </c>
      <c r="B47" s="10">
        <v>42114</v>
      </c>
      <c r="C47" s="4" t="s">
        <v>61</v>
      </c>
      <c r="D47" s="4" t="s">
        <v>154</v>
      </c>
      <c r="E47" s="11">
        <v>1088700000124</v>
      </c>
      <c r="F47" s="16">
        <v>8701004590</v>
      </c>
      <c r="G47" s="4" t="s">
        <v>221</v>
      </c>
      <c r="H47" s="4" t="s">
        <v>26</v>
      </c>
      <c r="I47" s="4" t="s">
        <v>229</v>
      </c>
      <c r="J47" s="8">
        <v>78400</v>
      </c>
      <c r="K47" s="5">
        <v>42369</v>
      </c>
      <c r="L47" s="8">
        <v>78400</v>
      </c>
    </row>
    <row r="48" spans="1:12" s="14" customFormat="1" ht="117.75" customHeight="1" x14ac:dyDescent="0.2">
      <c r="A48" s="4" t="s">
        <v>142</v>
      </c>
      <c r="B48" s="10">
        <v>42107</v>
      </c>
      <c r="C48" s="94" t="s">
        <v>7</v>
      </c>
      <c r="D48" s="18" t="s">
        <v>36</v>
      </c>
      <c r="E48" s="6">
        <v>1078700000521</v>
      </c>
      <c r="F48" s="7">
        <v>8709011896</v>
      </c>
      <c r="G48" s="4" t="s">
        <v>217</v>
      </c>
      <c r="H48" s="4" t="s">
        <v>58</v>
      </c>
      <c r="I48" s="4" t="s">
        <v>171</v>
      </c>
      <c r="J48" s="8">
        <v>40000</v>
      </c>
      <c r="K48" s="5">
        <v>42107</v>
      </c>
      <c r="L48" s="8">
        <v>40000</v>
      </c>
    </row>
    <row r="49" spans="1:12" s="14" customFormat="1" ht="115.15" customHeight="1" x14ac:dyDescent="0.2">
      <c r="A49" s="4" t="s">
        <v>143</v>
      </c>
      <c r="B49" s="10">
        <v>42191</v>
      </c>
      <c r="C49" s="94" t="s">
        <v>32</v>
      </c>
      <c r="D49" s="18" t="s">
        <v>153</v>
      </c>
      <c r="E49" s="6">
        <v>1098700000156</v>
      </c>
      <c r="F49" s="7">
        <v>8709012829</v>
      </c>
      <c r="G49" s="4" t="s">
        <v>217</v>
      </c>
      <c r="H49" s="4" t="s">
        <v>6</v>
      </c>
      <c r="I49" s="4" t="s">
        <v>230</v>
      </c>
      <c r="J49" s="8">
        <v>2000000</v>
      </c>
      <c r="K49" s="5">
        <v>42522</v>
      </c>
      <c r="L49" s="8">
        <v>2000000</v>
      </c>
    </row>
    <row r="50" spans="1:12" s="14" customFormat="1" ht="116.45" customHeight="1" x14ac:dyDescent="0.2">
      <c r="A50" s="4" t="s">
        <v>144</v>
      </c>
      <c r="B50" s="10">
        <v>42192</v>
      </c>
      <c r="C50" s="94" t="s">
        <v>119</v>
      </c>
      <c r="D50" s="4" t="s">
        <v>152</v>
      </c>
      <c r="E50" s="16">
        <v>1028700000064</v>
      </c>
      <c r="F50" s="16">
        <v>8709007770</v>
      </c>
      <c r="G50" s="4" t="s">
        <v>222</v>
      </c>
      <c r="H50" s="4" t="s">
        <v>38</v>
      </c>
      <c r="I50" s="4" t="s">
        <v>231</v>
      </c>
      <c r="J50" s="8">
        <v>1500000</v>
      </c>
      <c r="K50" s="5">
        <v>42344</v>
      </c>
      <c r="L50" s="8">
        <v>1500000</v>
      </c>
    </row>
    <row r="51" spans="1:12" s="14" customFormat="1" ht="114.6" customHeight="1" x14ac:dyDescent="0.2">
      <c r="A51" s="4" t="s">
        <v>145</v>
      </c>
      <c r="B51" s="10">
        <v>42219</v>
      </c>
      <c r="C51" s="4" t="s">
        <v>24</v>
      </c>
      <c r="D51" s="4" t="s">
        <v>158</v>
      </c>
      <c r="E51" s="11">
        <v>1028700000240</v>
      </c>
      <c r="F51" s="16">
        <v>8709007836</v>
      </c>
      <c r="G51" s="4" t="s">
        <v>221</v>
      </c>
      <c r="H51" s="4" t="s">
        <v>47</v>
      </c>
      <c r="I51" s="4" t="s">
        <v>232</v>
      </c>
      <c r="J51" s="8">
        <v>400000</v>
      </c>
      <c r="K51" s="5">
        <v>42297</v>
      </c>
      <c r="L51" s="8">
        <v>400000</v>
      </c>
    </row>
    <row r="52" spans="1:12" s="14" customFormat="1" ht="117.6" customHeight="1" x14ac:dyDescent="0.2">
      <c r="A52" s="49"/>
      <c r="B52" s="45"/>
      <c r="C52" s="44"/>
      <c r="D52" s="44"/>
      <c r="E52" s="46"/>
      <c r="F52" s="44"/>
      <c r="G52" s="44"/>
      <c r="H52" s="44"/>
      <c r="I52" s="44"/>
      <c r="J52" s="48"/>
      <c r="K52" s="49"/>
      <c r="L52" s="147">
        <f>SUM(L8:L51)</f>
        <v>8440000</v>
      </c>
    </row>
    <row r="53" spans="1:12" s="12" customFormat="1" ht="145.9" customHeight="1" x14ac:dyDescent="0.2">
      <c r="A53" s="44"/>
      <c r="B53" s="49"/>
      <c r="C53" s="44"/>
      <c r="D53" s="44"/>
      <c r="E53" s="47"/>
      <c r="F53" s="47"/>
      <c r="G53" s="44"/>
      <c r="H53" s="44"/>
      <c r="I53" s="44"/>
      <c r="J53" s="48"/>
      <c r="K53" s="49"/>
      <c r="L53" s="73"/>
    </row>
    <row r="54" spans="1:12" s="12" customFormat="1" ht="116.45" customHeight="1" x14ac:dyDescent="0.2">
      <c r="A54" s="44"/>
      <c r="B54" s="49"/>
      <c r="C54" s="44"/>
      <c r="D54" s="44"/>
      <c r="E54" s="47"/>
      <c r="F54" s="47"/>
      <c r="G54" s="44"/>
      <c r="H54" s="44"/>
      <c r="I54" s="44"/>
      <c r="J54" s="48"/>
      <c r="K54" s="49"/>
      <c r="L54" s="73"/>
    </row>
    <row r="55" spans="1:12" s="12" customFormat="1" ht="121.9" customHeight="1" x14ac:dyDescent="0.2">
      <c r="A55" s="44"/>
      <c r="B55" s="49"/>
      <c r="C55" s="44"/>
      <c r="D55" s="44"/>
      <c r="E55" s="47"/>
      <c r="F55" s="47"/>
      <c r="G55" s="44"/>
      <c r="H55" s="44"/>
      <c r="I55" s="44"/>
      <c r="J55" s="48"/>
      <c r="K55" s="49"/>
      <c r="L55" s="73"/>
    </row>
    <row r="56" spans="1:12" s="12" customFormat="1" ht="134.44999999999999" customHeight="1" x14ac:dyDescent="0.2">
      <c r="A56" s="44"/>
      <c r="B56" s="45"/>
      <c r="C56" s="44"/>
      <c r="D56" s="44"/>
      <c r="E56" s="47"/>
      <c r="F56" s="47"/>
      <c r="G56" s="44"/>
      <c r="H56" s="44"/>
      <c r="I56" s="44"/>
      <c r="J56" s="48"/>
      <c r="K56" s="49"/>
      <c r="L56" s="73"/>
    </row>
    <row r="57" spans="1:12" s="12" customFormat="1" ht="138.6" customHeight="1" x14ac:dyDescent="0.2">
      <c r="A57" s="44"/>
      <c r="B57" s="45"/>
      <c r="C57" s="44"/>
      <c r="D57" s="44"/>
      <c r="E57" s="47"/>
      <c r="F57" s="47"/>
      <c r="G57" s="44"/>
      <c r="H57" s="44"/>
      <c r="I57" s="44"/>
      <c r="J57" s="48"/>
      <c r="K57" s="49"/>
      <c r="L57" s="73"/>
    </row>
    <row r="58" spans="1:12" ht="66.599999999999994" customHeight="1" x14ac:dyDescent="0.2">
      <c r="A58" s="44"/>
      <c r="B58" s="49"/>
      <c r="C58" s="44"/>
      <c r="D58" s="44"/>
      <c r="E58" s="52"/>
      <c r="F58" s="53"/>
      <c r="G58" s="44"/>
      <c r="H58" s="44"/>
      <c r="I58" s="44"/>
      <c r="J58" s="48"/>
      <c r="K58" s="49"/>
      <c r="L58" s="74"/>
    </row>
    <row r="59" spans="1:12" s="14" customFormat="1" ht="117.75" customHeight="1" x14ac:dyDescent="0.2">
      <c r="A59" s="75"/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50"/>
    </row>
    <row r="60" spans="1:12" s="14" customFormat="1" ht="122.25" customHeight="1" x14ac:dyDescent="0.2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50"/>
    </row>
    <row r="61" spans="1:12" s="14" customFormat="1" ht="72.599999999999994" customHeight="1" x14ac:dyDescent="0.2">
      <c r="A61" s="75"/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50"/>
    </row>
    <row r="62" spans="1:12" s="14" customFormat="1" ht="96" customHeight="1" x14ac:dyDescent="0.2">
      <c r="A62" s="75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50"/>
    </row>
    <row r="63" spans="1:12" s="14" customFormat="1" ht="72.599999999999994" customHeight="1" x14ac:dyDescent="0.2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50"/>
    </row>
    <row r="64" spans="1:12" s="14" customFormat="1" ht="72.599999999999994" customHeight="1" x14ac:dyDescent="0.2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50"/>
    </row>
    <row r="65" spans="1:12" s="14" customFormat="1" ht="72.599999999999994" customHeight="1" x14ac:dyDescent="0.2">
      <c r="A65" s="75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50"/>
    </row>
    <row r="66" spans="1:12" s="14" customFormat="1" ht="72.599999999999994" customHeight="1" x14ac:dyDescent="0.2">
      <c r="A66" s="75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50"/>
    </row>
    <row r="67" spans="1:12" s="14" customFormat="1" ht="72.599999999999994" customHeight="1" x14ac:dyDescent="0.2">
      <c r="A67" s="75"/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50"/>
    </row>
    <row r="68" spans="1:12" s="14" customFormat="1" ht="72.599999999999994" customHeight="1" x14ac:dyDescent="0.2">
      <c r="A68" s="75"/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50"/>
    </row>
    <row r="69" spans="1:12" s="14" customFormat="1" ht="75" customHeight="1" x14ac:dyDescent="0.2">
      <c r="A69" s="75"/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50"/>
    </row>
    <row r="70" spans="1:12" s="14" customFormat="1" ht="102.75" customHeight="1" x14ac:dyDescent="0.2">
      <c r="A70" s="75"/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50"/>
    </row>
    <row r="71" spans="1:12" s="14" customFormat="1" ht="72.599999999999994" customHeight="1" x14ac:dyDescent="0.2">
      <c r="A71" s="75"/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50"/>
    </row>
    <row r="72" spans="1:12" s="14" customFormat="1" ht="77.45" customHeight="1" x14ac:dyDescent="0.2">
      <c r="A72" s="75"/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50"/>
    </row>
    <row r="73" spans="1:12" s="14" customFormat="1" ht="76.900000000000006" customHeight="1" x14ac:dyDescent="0.2">
      <c r="A73" s="75"/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50"/>
    </row>
    <row r="74" spans="1:12" ht="66.599999999999994" customHeight="1" x14ac:dyDescent="0.2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55"/>
    </row>
    <row r="75" spans="1:12" ht="66.599999999999994" customHeight="1" x14ac:dyDescent="0.2">
      <c r="A75" s="70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55"/>
    </row>
    <row r="76" spans="1:12" ht="126.75" customHeight="1" x14ac:dyDescent="0.2">
      <c r="A76" s="70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55"/>
    </row>
    <row r="77" spans="1:12" ht="64.900000000000006" customHeight="1" x14ac:dyDescent="0.2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55"/>
    </row>
    <row r="78" spans="1:12" ht="83.45" customHeight="1" x14ac:dyDescent="0.2">
      <c r="A78" s="7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55"/>
    </row>
    <row r="79" spans="1:12" ht="79.150000000000006" customHeight="1" x14ac:dyDescent="0.2">
      <c r="A79" s="70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55"/>
    </row>
    <row r="80" spans="1:12" ht="114.6" customHeight="1" x14ac:dyDescent="0.2">
      <c r="A80" s="70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55"/>
    </row>
    <row r="81" spans="1:12" ht="79.150000000000006" customHeight="1" x14ac:dyDescent="0.2">
      <c r="A81" s="70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55"/>
    </row>
    <row r="82" spans="1:12" ht="123.75" customHeight="1" x14ac:dyDescent="0.2">
      <c r="A82" s="70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55"/>
    </row>
    <row r="83" spans="1:12" ht="73.150000000000006" customHeight="1" x14ac:dyDescent="0.2">
      <c r="A83" s="70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55"/>
    </row>
    <row r="84" spans="1:12" ht="121.9" customHeight="1" x14ac:dyDescent="0.2">
      <c r="A84" s="70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55"/>
    </row>
    <row r="85" spans="1:12" ht="124.5" customHeight="1" x14ac:dyDescent="0.2">
      <c r="A85" s="70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55"/>
    </row>
    <row r="86" spans="1:12" ht="76.900000000000006" customHeight="1" x14ac:dyDescent="0.2">
      <c r="A86" s="70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55"/>
    </row>
    <row r="87" spans="1:12" ht="76.900000000000006" customHeight="1" x14ac:dyDescent="0.2">
      <c r="A87" s="70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55"/>
    </row>
    <row r="88" spans="1:12" ht="76.900000000000006" customHeight="1" x14ac:dyDescent="0.2">
      <c r="A88" s="70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55"/>
    </row>
    <row r="89" spans="1:12" ht="76.900000000000006" customHeight="1" x14ac:dyDescent="0.2">
      <c r="A89" s="70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55"/>
    </row>
    <row r="90" spans="1:12" ht="76.900000000000006" customHeight="1" x14ac:dyDescent="0.2">
      <c r="A90" s="70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55"/>
    </row>
    <row r="91" spans="1:12" ht="132" customHeight="1" x14ac:dyDescent="0.2">
      <c r="A91" s="70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55"/>
    </row>
    <row r="92" spans="1:12" ht="127.5" customHeight="1" x14ac:dyDescent="0.2">
      <c r="A92" s="70"/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55"/>
    </row>
    <row r="93" spans="1:12" ht="131.25" customHeight="1" x14ac:dyDescent="0.2">
      <c r="A93" s="70"/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55"/>
    </row>
    <row r="94" spans="1:12" ht="126" customHeight="1" x14ac:dyDescent="0.2">
      <c r="A94" s="70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55"/>
    </row>
    <row r="95" spans="1:12" x14ac:dyDescent="0.2">
      <c r="A95" s="70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55"/>
    </row>
    <row r="96" spans="1:12" ht="126.75" customHeight="1" x14ac:dyDescent="0.2">
      <c r="A96" s="70"/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55"/>
    </row>
    <row r="97" spans="1:12" ht="126.75" customHeight="1" x14ac:dyDescent="0.2">
      <c r="A97" s="70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55"/>
    </row>
    <row r="98" spans="1:12" ht="129.75" customHeight="1" x14ac:dyDescent="0.2">
      <c r="A98" s="70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55"/>
    </row>
    <row r="99" spans="1:12" ht="91.9" customHeight="1" x14ac:dyDescent="0.2">
      <c r="A99" s="70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55"/>
    </row>
    <row r="100" spans="1:12" ht="66.599999999999994" customHeight="1" x14ac:dyDescent="0.2">
      <c r="A100" s="70"/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55"/>
    </row>
    <row r="101" spans="1:12" ht="139.9" customHeight="1" x14ac:dyDescent="0.2">
      <c r="A101" s="70"/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55"/>
    </row>
    <row r="102" spans="1:12" ht="120.6" customHeight="1" x14ac:dyDescent="0.2">
      <c r="A102" s="70"/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56"/>
    </row>
    <row r="103" spans="1:12" ht="135" customHeight="1" x14ac:dyDescent="0.2">
      <c r="A103" s="44"/>
      <c r="B103" s="45"/>
      <c r="C103" s="44"/>
      <c r="D103" s="51"/>
      <c r="E103" s="52"/>
      <c r="F103" s="53"/>
      <c r="G103" s="44"/>
      <c r="H103" s="44"/>
      <c r="I103" s="44"/>
      <c r="J103" s="48"/>
      <c r="K103" s="49"/>
      <c r="L103" s="55"/>
    </row>
    <row r="104" spans="1:12" ht="135" customHeight="1" x14ac:dyDescent="0.2">
      <c r="A104" s="49"/>
      <c r="B104" s="45"/>
      <c r="C104" s="44"/>
      <c r="D104" s="44"/>
      <c r="E104" s="46"/>
      <c r="F104" s="44"/>
      <c r="G104" s="44"/>
      <c r="H104" s="44"/>
      <c r="I104" s="44"/>
      <c r="J104" s="48"/>
      <c r="K104" s="45"/>
      <c r="L104" s="50"/>
    </row>
    <row r="105" spans="1:12" ht="135" customHeight="1" x14ac:dyDescent="0.2">
      <c r="A105" s="49"/>
      <c r="B105" s="45"/>
      <c r="C105" s="44"/>
      <c r="D105" s="44"/>
      <c r="E105" s="46"/>
      <c r="F105" s="44"/>
      <c r="G105" s="44"/>
      <c r="H105" s="44"/>
      <c r="I105" s="44"/>
      <c r="J105" s="48"/>
      <c r="K105" s="45"/>
      <c r="L105" s="50"/>
    </row>
    <row r="106" spans="1:12" ht="135" customHeight="1" x14ac:dyDescent="0.2">
      <c r="A106" s="44"/>
      <c r="B106" s="45"/>
      <c r="C106" s="44"/>
      <c r="D106" s="44"/>
      <c r="E106" s="46"/>
      <c r="F106" s="47"/>
      <c r="G106" s="44"/>
      <c r="H106" s="44"/>
      <c r="I106" s="44"/>
      <c r="J106" s="48"/>
      <c r="K106" s="45"/>
      <c r="L106" s="55"/>
    </row>
    <row r="107" spans="1:12" ht="135" customHeight="1" x14ac:dyDescent="0.2">
      <c r="A107" s="44"/>
      <c r="B107" s="45"/>
      <c r="C107" s="44"/>
      <c r="D107" s="44"/>
      <c r="E107" s="46"/>
      <c r="F107" s="47"/>
      <c r="G107" s="44"/>
      <c r="H107" s="44"/>
      <c r="I107" s="44"/>
      <c r="J107" s="48"/>
      <c r="K107" s="45"/>
      <c r="L107" s="55"/>
    </row>
    <row r="108" spans="1:12" ht="135" customHeight="1" x14ac:dyDescent="0.2">
      <c r="A108" s="44"/>
      <c r="B108" s="45"/>
      <c r="C108" s="44"/>
      <c r="D108" s="44"/>
      <c r="E108" s="46"/>
      <c r="F108" s="47"/>
      <c r="G108" s="44"/>
      <c r="H108" s="44"/>
      <c r="I108" s="44"/>
      <c r="J108" s="48"/>
      <c r="K108" s="45"/>
      <c r="L108" s="55"/>
    </row>
    <row r="109" spans="1:12" ht="135" customHeight="1" x14ac:dyDescent="0.2">
      <c r="A109" s="44"/>
      <c r="B109" s="45"/>
      <c r="C109" s="44"/>
      <c r="D109" s="44"/>
      <c r="E109" s="46"/>
      <c r="F109" s="47"/>
      <c r="G109" s="44"/>
      <c r="H109" s="44"/>
      <c r="I109" s="44"/>
      <c r="J109" s="48"/>
      <c r="K109" s="45"/>
      <c r="L109" s="55"/>
    </row>
    <row r="110" spans="1:12" ht="135" customHeight="1" x14ac:dyDescent="0.2">
      <c r="A110" s="44"/>
      <c r="B110" s="45"/>
      <c r="C110" s="44"/>
      <c r="D110" s="44"/>
      <c r="E110" s="46"/>
      <c r="F110" s="47"/>
      <c r="G110" s="44"/>
      <c r="H110" s="44"/>
      <c r="I110" s="44"/>
      <c r="J110" s="48"/>
      <c r="K110" s="45"/>
      <c r="L110" s="55"/>
    </row>
    <row r="111" spans="1:12" ht="135" customHeight="1" x14ac:dyDescent="0.2">
      <c r="A111" s="44"/>
      <c r="B111" s="45"/>
      <c r="C111" s="44"/>
      <c r="D111" s="44"/>
      <c r="E111" s="46"/>
      <c r="F111" s="47"/>
      <c r="G111" s="44"/>
      <c r="H111" s="44"/>
      <c r="I111" s="44"/>
      <c r="J111" s="48"/>
      <c r="K111" s="45"/>
      <c r="L111" s="55"/>
    </row>
    <row r="112" spans="1:12" ht="135" customHeight="1" x14ac:dyDescent="0.2">
      <c r="A112" s="44"/>
      <c r="B112" s="45"/>
      <c r="C112" s="44"/>
      <c r="D112" s="44"/>
      <c r="E112" s="46"/>
      <c r="F112" s="47"/>
      <c r="G112" s="44"/>
      <c r="H112" s="44"/>
      <c r="I112" s="44"/>
      <c r="J112" s="48"/>
      <c r="K112" s="45"/>
      <c r="L112" s="55"/>
    </row>
    <row r="113" spans="1:12" ht="135" customHeight="1" x14ac:dyDescent="0.2">
      <c r="A113" s="44"/>
      <c r="B113" s="45"/>
      <c r="C113" s="44"/>
      <c r="D113" s="44"/>
      <c r="E113" s="46"/>
      <c r="F113" s="47"/>
      <c r="G113" s="44"/>
      <c r="H113" s="44"/>
      <c r="I113" s="44"/>
      <c r="J113" s="48"/>
      <c r="K113" s="45"/>
      <c r="L113" s="55"/>
    </row>
    <row r="114" spans="1:12" ht="135" customHeight="1" x14ac:dyDescent="0.2">
      <c r="A114" s="44"/>
      <c r="B114" s="45"/>
      <c r="C114" s="44"/>
      <c r="D114" s="44"/>
      <c r="E114" s="46"/>
      <c r="F114" s="47"/>
      <c r="G114" s="44"/>
      <c r="H114" s="44"/>
      <c r="I114" s="44"/>
      <c r="J114" s="48"/>
      <c r="K114" s="45"/>
      <c r="L114" s="55"/>
    </row>
    <row r="115" spans="1:12" ht="135" customHeight="1" x14ac:dyDescent="0.2">
      <c r="A115" s="44"/>
      <c r="B115" s="45"/>
      <c r="C115" s="44"/>
      <c r="D115" s="44"/>
      <c r="E115" s="46"/>
      <c r="F115" s="44"/>
      <c r="G115" s="44"/>
      <c r="H115" s="44"/>
      <c r="I115" s="44"/>
      <c r="J115" s="48"/>
      <c r="K115" s="45"/>
      <c r="L115" s="55"/>
    </row>
    <row r="116" spans="1:12" ht="135" customHeight="1" x14ac:dyDescent="0.2">
      <c r="A116" s="44"/>
      <c r="B116" s="45"/>
      <c r="C116" s="44"/>
      <c r="D116" s="44"/>
      <c r="E116" s="46"/>
      <c r="F116" s="47"/>
      <c r="G116" s="44"/>
      <c r="H116" s="44"/>
      <c r="I116" s="44"/>
      <c r="J116" s="48"/>
      <c r="K116" s="45"/>
      <c r="L116" s="55"/>
    </row>
    <row r="117" spans="1:12" ht="135" customHeight="1" x14ac:dyDescent="0.2">
      <c r="A117" s="44"/>
      <c r="B117" s="45"/>
      <c r="C117" s="44"/>
      <c r="D117" s="44"/>
      <c r="E117" s="46"/>
      <c r="F117" s="47"/>
      <c r="G117" s="44"/>
      <c r="H117" s="44"/>
      <c r="I117" s="44"/>
      <c r="J117" s="48"/>
      <c r="K117" s="45"/>
      <c r="L117" s="56"/>
    </row>
    <row r="118" spans="1:12" ht="135" customHeight="1" x14ac:dyDescent="0.2">
      <c r="A118" s="44"/>
      <c r="B118" s="45"/>
      <c r="C118" s="44"/>
      <c r="D118" s="51"/>
      <c r="E118" s="52"/>
      <c r="F118" s="53"/>
      <c r="G118" s="44"/>
      <c r="H118" s="44"/>
      <c r="I118" s="44"/>
      <c r="J118" s="48"/>
      <c r="K118" s="49"/>
      <c r="L118" s="55"/>
    </row>
    <row r="119" spans="1:12" ht="135" customHeight="1" x14ac:dyDescent="0.2">
      <c r="A119" s="44"/>
      <c r="B119" s="45"/>
      <c r="C119" s="44"/>
      <c r="D119" s="51"/>
      <c r="E119" s="52"/>
      <c r="F119" s="53"/>
      <c r="G119" s="44"/>
      <c r="H119" s="44"/>
      <c r="I119" s="44"/>
      <c r="J119" s="48"/>
      <c r="K119" s="49"/>
      <c r="L119" s="55"/>
    </row>
    <row r="120" spans="1:12" ht="135" customHeight="1" x14ac:dyDescent="0.2">
      <c r="A120" s="44"/>
      <c r="B120" s="45"/>
      <c r="C120" s="44"/>
      <c r="D120" s="51"/>
      <c r="E120" s="52"/>
      <c r="F120" s="53"/>
      <c r="G120" s="44"/>
      <c r="H120" s="44"/>
      <c r="I120" s="44"/>
      <c r="J120" s="48"/>
      <c r="K120" s="49"/>
      <c r="L120" s="55"/>
    </row>
    <row r="121" spans="1:12" ht="66" customHeight="1" x14ac:dyDescent="0.2">
      <c r="A121" s="44"/>
      <c r="B121" s="45"/>
      <c r="C121" s="44"/>
      <c r="D121" s="51"/>
      <c r="E121" s="52"/>
      <c r="F121" s="53"/>
      <c r="G121" s="44"/>
      <c r="H121" s="44"/>
      <c r="I121" s="44"/>
      <c r="J121" s="48"/>
      <c r="K121" s="49"/>
      <c r="L121" s="55"/>
    </row>
    <row r="122" spans="1:12" ht="78" customHeight="1" x14ac:dyDescent="0.2">
      <c r="A122" s="44"/>
      <c r="B122" s="45"/>
      <c r="C122" s="44"/>
      <c r="D122" s="51"/>
      <c r="E122" s="52"/>
      <c r="F122" s="53"/>
      <c r="G122" s="44"/>
      <c r="H122" s="44"/>
      <c r="I122" s="44"/>
      <c r="J122" s="48"/>
      <c r="K122" s="49"/>
      <c r="L122" s="55"/>
    </row>
    <row r="123" spans="1:12" ht="123" customHeight="1" x14ac:dyDescent="0.2">
      <c r="A123" s="44"/>
      <c r="B123" s="45"/>
      <c r="C123" s="44"/>
      <c r="D123" s="51"/>
      <c r="E123" s="52"/>
      <c r="F123" s="53"/>
      <c r="G123" s="44"/>
      <c r="H123" s="44"/>
      <c r="I123" s="44"/>
      <c r="J123" s="48"/>
      <c r="K123" s="49"/>
      <c r="L123" s="55"/>
    </row>
    <row r="124" spans="1:12" ht="123.75" customHeight="1" x14ac:dyDescent="0.2">
      <c r="A124" s="44"/>
      <c r="B124" s="45"/>
      <c r="C124" s="44"/>
      <c r="D124" s="44"/>
      <c r="E124" s="46"/>
      <c r="F124" s="44"/>
      <c r="G124" s="44"/>
      <c r="H124" s="44"/>
      <c r="I124" s="44"/>
      <c r="J124" s="57"/>
      <c r="K124" s="45"/>
      <c r="L124" s="55"/>
    </row>
    <row r="125" spans="1:12" ht="58.5" customHeight="1" x14ac:dyDescent="0.2">
      <c r="A125" s="44"/>
      <c r="B125" s="45"/>
      <c r="C125" s="44"/>
      <c r="D125" s="51"/>
      <c r="E125" s="52"/>
      <c r="F125" s="53"/>
      <c r="G125" s="44"/>
      <c r="H125" s="44"/>
      <c r="I125" s="44"/>
      <c r="J125" s="57"/>
      <c r="K125" s="45"/>
      <c r="L125" s="55"/>
    </row>
    <row r="126" spans="1:12" ht="117" customHeight="1" x14ac:dyDescent="0.2">
      <c r="A126" s="44"/>
      <c r="B126" s="45"/>
      <c r="C126" s="44"/>
      <c r="D126" s="44"/>
      <c r="E126" s="46"/>
      <c r="F126" s="47"/>
      <c r="G126" s="44"/>
      <c r="H126" s="44"/>
      <c r="I126" s="44"/>
      <c r="J126" s="57"/>
      <c r="K126" s="45"/>
      <c r="L126" s="55"/>
    </row>
    <row r="127" spans="1:12" ht="63" customHeight="1" x14ac:dyDescent="0.2">
      <c r="A127" s="44"/>
      <c r="B127" s="45"/>
      <c r="C127" s="44"/>
      <c r="D127" s="51"/>
      <c r="E127" s="52"/>
      <c r="F127" s="53"/>
      <c r="G127" s="44"/>
      <c r="H127" s="44"/>
      <c r="I127" s="44"/>
      <c r="J127" s="57"/>
      <c r="K127" s="45"/>
      <c r="L127" s="55"/>
    </row>
    <row r="128" spans="1:12" ht="60.75" customHeight="1" x14ac:dyDescent="0.2">
      <c r="A128" s="44"/>
      <c r="B128" s="45"/>
      <c r="C128" s="44"/>
      <c r="D128" s="51"/>
      <c r="E128" s="52"/>
      <c r="F128" s="53"/>
      <c r="G128" s="44"/>
      <c r="H128" s="44"/>
      <c r="I128" s="44"/>
      <c r="J128" s="57"/>
      <c r="K128" s="45"/>
      <c r="L128" s="55"/>
    </row>
    <row r="129" spans="1:12" ht="62.25" customHeight="1" x14ac:dyDescent="0.2">
      <c r="A129" s="44"/>
      <c r="B129" s="45"/>
      <c r="C129" s="44"/>
      <c r="D129" s="51"/>
      <c r="E129" s="52"/>
      <c r="F129" s="53"/>
      <c r="G129" s="44"/>
      <c r="H129" s="44"/>
      <c r="I129" s="44"/>
      <c r="J129" s="57"/>
      <c r="K129" s="45"/>
      <c r="L129" s="55"/>
    </row>
    <row r="130" spans="1:12" x14ac:dyDescent="0.2">
      <c r="A130" s="44"/>
      <c r="B130" s="45"/>
      <c r="C130" s="44"/>
      <c r="D130" s="51"/>
      <c r="E130" s="52"/>
      <c r="F130" s="53"/>
      <c r="G130" s="44"/>
      <c r="H130" s="44"/>
      <c r="I130" s="44"/>
      <c r="J130" s="57"/>
      <c r="K130" s="45"/>
      <c r="L130" s="55"/>
    </row>
    <row r="131" spans="1:12" ht="123" customHeight="1" x14ac:dyDescent="0.2">
      <c r="A131" s="44"/>
      <c r="B131" s="45"/>
      <c r="C131" s="44"/>
      <c r="D131" s="44"/>
      <c r="E131" s="58"/>
      <c r="F131" s="59"/>
      <c r="G131" s="44"/>
      <c r="H131" s="44"/>
      <c r="I131" s="44"/>
      <c r="J131" s="57"/>
      <c r="K131" s="45"/>
      <c r="L131" s="55"/>
    </row>
    <row r="132" spans="1:12" ht="123" customHeight="1" x14ac:dyDescent="0.2">
      <c r="A132" s="44"/>
      <c r="B132" s="45"/>
      <c r="C132" s="44"/>
      <c r="D132" s="44"/>
      <c r="E132" s="58"/>
      <c r="F132" s="59"/>
      <c r="G132" s="44"/>
      <c r="H132" s="44"/>
      <c r="I132" s="44"/>
      <c r="J132" s="57"/>
      <c r="K132" s="45"/>
      <c r="L132" s="55"/>
    </row>
    <row r="133" spans="1:12" x14ac:dyDescent="0.2">
      <c r="A133" s="44"/>
      <c r="B133" s="45"/>
      <c r="C133" s="44"/>
      <c r="D133" s="44"/>
      <c r="E133" s="47"/>
      <c r="F133" s="47"/>
      <c r="G133" s="44"/>
      <c r="H133" s="44"/>
      <c r="I133" s="44"/>
      <c r="J133" s="48"/>
      <c r="K133" s="49"/>
      <c r="L133" s="55"/>
    </row>
    <row r="134" spans="1:12" x14ac:dyDescent="0.2">
      <c r="A134" s="44"/>
      <c r="B134" s="45"/>
      <c r="C134" s="44"/>
      <c r="D134" s="44"/>
      <c r="E134" s="47"/>
      <c r="F134" s="47"/>
      <c r="G134" s="44"/>
      <c r="H134" s="44"/>
      <c r="I134" s="44"/>
      <c r="J134" s="48"/>
      <c r="K134" s="49"/>
      <c r="L134" s="55"/>
    </row>
    <row r="135" spans="1:12" x14ac:dyDescent="0.2">
      <c r="A135" s="44"/>
      <c r="B135" s="45"/>
      <c r="C135" s="44"/>
      <c r="D135" s="44"/>
      <c r="E135" s="47"/>
      <c r="F135" s="47"/>
      <c r="G135" s="44"/>
      <c r="H135" s="44"/>
      <c r="I135" s="44"/>
      <c r="J135" s="48"/>
      <c r="K135" s="49"/>
      <c r="L135" s="55"/>
    </row>
    <row r="136" spans="1:12" x14ac:dyDescent="0.2">
      <c r="A136" s="44"/>
      <c r="B136" s="45"/>
      <c r="C136" s="44"/>
      <c r="D136" s="44"/>
      <c r="E136" s="47"/>
      <c r="F136" s="47"/>
      <c r="G136" s="44"/>
      <c r="H136" s="44"/>
      <c r="I136" s="44"/>
      <c r="J136" s="48"/>
      <c r="K136" s="49"/>
      <c r="L136" s="55"/>
    </row>
    <row r="137" spans="1:12" x14ac:dyDescent="0.2">
      <c r="A137" s="44"/>
      <c r="B137" s="45"/>
      <c r="C137" s="44"/>
      <c r="D137" s="44"/>
      <c r="E137" s="52"/>
      <c r="F137" s="53"/>
      <c r="G137" s="44"/>
      <c r="H137" s="44"/>
      <c r="I137" s="44"/>
      <c r="J137" s="48"/>
      <c r="K137" s="49"/>
      <c r="L137" s="55"/>
    </row>
    <row r="138" spans="1:12" x14ac:dyDescent="0.2">
      <c r="A138" s="44"/>
      <c r="B138" s="45"/>
      <c r="C138" s="44"/>
      <c r="D138" s="51"/>
      <c r="E138" s="52"/>
      <c r="F138" s="53"/>
      <c r="G138" s="44"/>
      <c r="H138" s="44"/>
      <c r="I138" s="44"/>
      <c r="J138" s="48"/>
      <c r="K138" s="49"/>
      <c r="L138" s="55"/>
    </row>
    <row r="139" spans="1:12" x14ac:dyDescent="0.2">
      <c r="A139" s="44"/>
      <c r="B139" s="45"/>
      <c r="C139" s="44"/>
      <c r="D139" s="51"/>
      <c r="E139" s="47"/>
      <c r="F139" s="47"/>
      <c r="G139" s="44"/>
      <c r="H139" s="44"/>
      <c r="I139" s="44"/>
      <c r="J139" s="48"/>
      <c r="K139" s="49"/>
      <c r="L139" s="55"/>
    </row>
    <row r="140" spans="1:12" x14ac:dyDescent="0.2">
      <c r="A140" s="44"/>
      <c r="B140" s="45"/>
      <c r="C140" s="44"/>
      <c r="D140" s="44"/>
      <c r="E140" s="58"/>
      <c r="F140" s="59"/>
      <c r="G140" s="44"/>
      <c r="H140" s="44"/>
      <c r="I140" s="44"/>
      <c r="J140" s="57"/>
      <c r="K140" s="45"/>
      <c r="L140" s="55"/>
    </row>
    <row r="141" spans="1:12" s="40" customFormat="1" x14ac:dyDescent="0.2">
      <c r="A141" s="60"/>
      <c r="B141" s="61"/>
      <c r="C141" s="60"/>
      <c r="D141" s="60"/>
      <c r="E141" s="62"/>
      <c r="F141" s="63"/>
      <c r="G141" s="60"/>
      <c r="H141" s="60"/>
      <c r="I141" s="60"/>
      <c r="J141" s="64"/>
      <c r="K141" s="65"/>
      <c r="L141" s="66"/>
    </row>
    <row r="142" spans="1:12" s="40" customFormat="1" x14ac:dyDescent="0.2">
      <c r="A142" s="60"/>
      <c r="B142" s="61"/>
      <c r="C142" s="60"/>
      <c r="D142" s="60"/>
      <c r="E142" s="62"/>
      <c r="F142" s="63"/>
      <c r="G142" s="60"/>
      <c r="H142" s="60"/>
      <c r="I142" s="60"/>
      <c r="J142" s="64"/>
      <c r="K142" s="65"/>
      <c r="L142" s="66"/>
    </row>
    <row r="143" spans="1:12" s="40" customFormat="1" x14ac:dyDescent="0.2">
      <c r="A143" s="60"/>
      <c r="B143" s="61"/>
      <c r="C143" s="60"/>
      <c r="D143" s="60"/>
      <c r="E143" s="67"/>
      <c r="F143" s="60"/>
      <c r="G143" s="60"/>
      <c r="H143" s="60"/>
      <c r="I143" s="60"/>
      <c r="J143" s="64"/>
      <c r="K143" s="65"/>
      <c r="L143" s="66"/>
    </row>
    <row r="144" spans="1:12" x14ac:dyDescent="0.2">
      <c r="A144" s="44"/>
      <c r="B144" s="61"/>
      <c r="C144" s="60"/>
      <c r="D144" s="44"/>
      <c r="E144" s="46"/>
      <c r="F144" s="60"/>
      <c r="G144" s="60"/>
      <c r="H144" s="60"/>
      <c r="I144" s="44"/>
      <c r="J144" s="68"/>
      <c r="K144" s="65"/>
      <c r="L144" s="55"/>
    </row>
    <row r="145" spans="1:12" x14ac:dyDescent="0.2">
      <c r="A145" s="44"/>
      <c r="B145" s="61"/>
      <c r="C145" s="60"/>
      <c r="D145" s="44"/>
      <c r="E145" s="52"/>
      <c r="F145" s="47"/>
      <c r="G145" s="60"/>
      <c r="H145" s="60"/>
      <c r="I145" s="44"/>
      <c r="J145" s="69"/>
      <c r="K145" s="65"/>
      <c r="L145" s="55"/>
    </row>
    <row r="146" spans="1:12" x14ac:dyDescent="0.2">
      <c r="A146" s="44"/>
      <c r="B146" s="61"/>
      <c r="C146" s="60"/>
      <c r="D146" s="44"/>
      <c r="E146" s="52"/>
      <c r="F146" s="47"/>
      <c r="G146" s="60"/>
      <c r="H146" s="60"/>
      <c r="I146" s="44"/>
      <c r="J146" s="69"/>
      <c r="K146" s="65"/>
      <c r="L146" s="55"/>
    </row>
    <row r="147" spans="1:12" x14ac:dyDescent="0.2">
      <c r="A147" s="44"/>
      <c r="B147" s="61"/>
      <c r="C147" s="60"/>
      <c r="D147" s="44"/>
      <c r="E147" s="47"/>
      <c r="F147" s="47"/>
      <c r="G147" s="60"/>
      <c r="H147" s="60"/>
      <c r="I147" s="44"/>
      <c r="J147" s="48"/>
      <c r="K147" s="65"/>
      <c r="L147" s="55"/>
    </row>
    <row r="148" spans="1:12" x14ac:dyDescent="0.2">
      <c r="A148" s="44"/>
      <c r="B148" s="45"/>
      <c r="C148" s="44"/>
      <c r="D148" s="51"/>
      <c r="E148" s="47"/>
      <c r="F148" s="47"/>
      <c r="G148" s="44"/>
      <c r="H148" s="44"/>
      <c r="I148" s="44"/>
      <c r="J148" s="48"/>
      <c r="K148" s="49"/>
      <c r="L148" s="55"/>
    </row>
    <row r="149" spans="1:12" x14ac:dyDescent="0.2">
      <c r="A149" s="44"/>
      <c r="B149" s="45"/>
      <c r="C149" s="44"/>
      <c r="D149" s="51"/>
      <c r="E149" s="47"/>
      <c r="F149" s="47"/>
      <c r="G149" s="44"/>
      <c r="H149" s="44"/>
      <c r="I149" s="44"/>
      <c r="J149" s="48"/>
      <c r="K149" s="49"/>
      <c r="L149" s="55"/>
    </row>
    <row r="150" spans="1:12" x14ac:dyDescent="0.2">
      <c r="A150" s="44"/>
      <c r="B150" s="45"/>
      <c r="C150" s="44"/>
      <c r="D150" s="51"/>
      <c r="E150" s="47"/>
      <c r="F150" s="47"/>
      <c r="G150" s="44"/>
      <c r="H150" s="44"/>
      <c r="I150" s="44"/>
      <c r="J150" s="48"/>
      <c r="K150" s="49"/>
      <c r="L150" s="55"/>
    </row>
    <row r="151" spans="1:12" x14ac:dyDescent="0.2">
      <c r="A151" s="44"/>
      <c r="B151" s="45"/>
      <c r="C151" s="44"/>
      <c r="D151" s="44"/>
      <c r="E151" s="46"/>
      <c r="F151" s="44"/>
      <c r="G151" s="44"/>
      <c r="H151" s="44"/>
      <c r="I151" s="44"/>
      <c r="J151" s="57"/>
      <c r="K151" s="49"/>
      <c r="L151" s="55"/>
    </row>
    <row r="152" spans="1:12" x14ac:dyDescent="0.2">
      <c r="A152" s="44"/>
      <c r="B152" s="45"/>
      <c r="C152" s="44"/>
      <c r="D152" s="44"/>
      <c r="E152" s="46"/>
      <c r="F152" s="60"/>
      <c r="G152" s="44"/>
      <c r="H152" s="44"/>
      <c r="I152" s="44"/>
      <c r="J152" s="57"/>
      <c r="K152" s="49"/>
      <c r="L152" s="70"/>
    </row>
    <row r="153" spans="1:12" x14ac:dyDescent="0.2">
      <c r="A153" s="44"/>
      <c r="B153" s="45"/>
      <c r="C153" s="44"/>
      <c r="D153" s="44"/>
      <c r="E153" s="46"/>
      <c r="F153" s="44"/>
      <c r="G153" s="44"/>
      <c r="H153" s="44"/>
      <c r="I153" s="44"/>
      <c r="J153" s="57"/>
      <c r="K153" s="49"/>
      <c r="L153" s="70"/>
    </row>
    <row r="154" spans="1:12" x14ac:dyDescent="0.2">
      <c r="A154" s="44"/>
      <c r="B154" s="45"/>
      <c r="C154" s="44"/>
      <c r="D154" s="44"/>
      <c r="E154" s="46"/>
      <c r="F154" s="44"/>
      <c r="G154" s="44"/>
      <c r="H154" s="44"/>
      <c r="I154" s="44"/>
      <c r="J154" s="57"/>
      <c r="K154" s="49"/>
      <c r="L154" s="70"/>
    </row>
    <row r="155" spans="1:12" x14ac:dyDescent="0.2">
      <c r="A155" s="44"/>
      <c r="B155" s="45"/>
      <c r="C155" s="44"/>
      <c r="D155" s="44"/>
      <c r="E155" s="46"/>
      <c r="F155" s="44"/>
      <c r="G155" s="44"/>
      <c r="H155" s="44"/>
      <c r="I155" s="44"/>
      <c r="J155" s="57"/>
      <c r="K155" s="49"/>
      <c r="L155" s="70"/>
    </row>
    <row r="156" spans="1:12" x14ac:dyDescent="0.2">
      <c r="A156" s="44"/>
      <c r="B156" s="45"/>
      <c r="C156" s="44"/>
      <c r="D156" s="44"/>
      <c r="E156" s="46"/>
      <c r="F156" s="44"/>
      <c r="G156" s="44"/>
      <c r="H156" s="44"/>
      <c r="I156" s="44"/>
      <c r="J156" s="57"/>
      <c r="K156" s="49"/>
      <c r="L156" s="70"/>
    </row>
    <row r="157" spans="1:12" x14ac:dyDescent="0.2">
      <c r="A157" s="44"/>
      <c r="B157" s="45"/>
      <c r="C157" s="44"/>
      <c r="D157" s="44"/>
      <c r="E157" s="46"/>
      <c r="F157" s="44"/>
      <c r="G157" s="44"/>
      <c r="H157" s="44"/>
      <c r="I157" s="44"/>
      <c r="J157" s="57"/>
      <c r="K157" s="49"/>
      <c r="L157" s="70"/>
    </row>
    <row r="158" spans="1:12" x14ac:dyDescent="0.2">
      <c r="A158" s="44"/>
      <c r="B158" s="45"/>
      <c r="C158" s="44"/>
      <c r="D158" s="44"/>
      <c r="E158" s="46"/>
      <c r="F158" s="44"/>
      <c r="G158" s="44"/>
      <c r="H158" s="44"/>
      <c r="I158" s="44"/>
      <c r="J158" s="57"/>
      <c r="K158" s="49"/>
      <c r="L158" s="70"/>
    </row>
    <row r="159" spans="1:12" x14ac:dyDescent="0.2">
      <c r="A159" s="44"/>
      <c r="B159" s="45"/>
      <c r="C159" s="44"/>
      <c r="D159" s="44"/>
      <c r="E159" s="46"/>
      <c r="F159" s="44"/>
      <c r="G159" s="44"/>
      <c r="H159" s="44"/>
      <c r="I159" s="44"/>
      <c r="J159" s="57"/>
      <c r="K159" s="49"/>
      <c r="L159" s="70"/>
    </row>
    <row r="160" spans="1:12" x14ac:dyDescent="0.2">
      <c r="A160" s="44"/>
      <c r="B160" s="45"/>
      <c r="C160" s="44"/>
      <c r="D160" s="44"/>
      <c r="E160" s="46"/>
      <c r="F160" s="44"/>
      <c r="G160" s="44"/>
      <c r="H160" s="44"/>
      <c r="I160" s="44"/>
      <c r="J160" s="57"/>
      <c r="K160" s="49"/>
      <c r="L160" s="70"/>
    </row>
    <row r="161" spans="1:12" x14ac:dyDescent="0.2">
      <c r="A161" s="44"/>
      <c r="B161" s="45"/>
      <c r="C161" s="44"/>
      <c r="D161" s="44"/>
      <c r="E161" s="46"/>
      <c r="F161" s="44"/>
      <c r="G161" s="44"/>
      <c r="H161" s="44"/>
      <c r="I161" s="44"/>
      <c r="J161" s="57"/>
      <c r="K161" s="49"/>
      <c r="L161" s="70"/>
    </row>
    <row r="162" spans="1:12" x14ac:dyDescent="0.2">
      <c r="A162" s="44"/>
      <c r="B162" s="45"/>
      <c r="C162" s="44"/>
      <c r="D162" s="44"/>
      <c r="E162" s="46"/>
      <c r="F162" s="44"/>
      <c r="G162" s="44"/>
      <c r="H162" s="44"/>
      <c r="I162" s="44"/>
      <c r="J162" s="57"/>
      <c r="K162" s="49"/>
      <c r="L162" s="70"/>
    </row>
    <row r="163" spans="1:12" x14ac:dyDescent="0.2">
      <c r="A163" s="44"/>
      <c r="B163" s="45"/>
      <c r="C163" s="44"/>
      <c r="D163" s="44"/>
      <c r="E163" s="46"/>
      <c r="F163" s="44"/>
      <c r="G163" s="44"/>
      <c r="H163" s="44"/>
      <c r="I163" s="44"/>
      <c r="J163" s="57"/>
      <c r="K163" s="49"/>
      <c r="L163" s="70"/>
    </row>
    <row r="164" spans="1:12" x14ac:dyDescent="0.2">
      <c r="A164" s="44"/>
      <c r="B164" s="45"/>
      <c r="C164" s="44"/>
      <c r="D164" s="44"/>
      <c r="E164" s="46"/>
      <c r="F164" s="44"/>
      <c r="G164" s="44"/>
      <c r="H164" s="44"/>
      <c r="I164" s="44"/>
      <c r="J164" s="57"/>
      <c r="K164" s="49"/>
      <c r="L164" s="70"/>
    </row>
    <row r="165" spans="1:12" x14ac:dyDescent="0.2">
      <c r="A165" s="44"/>
      <c r="B165" s="45"/>
      <c r="C165" s="44"/>
      <c r="D165" s="44"/>
      <c r="E165" s="46"/>
      <c r="F165" s="44"/>
      <c r="G165" s="44"/>
      <c r="H165" s="44"/>
      <c r="I165" s="44"/>
      <c r="J165" s="57"/>
      <c r="K165" s="49"/>
      <c r="L165" s="70"/>
    </row>
    <row r="166" spans="1:12" x14ac:dyDescent="0.2">
      <c r="A166" s="44"/>
      <c r="B166" s="45"/>
      <c r="C166" s="44"/>
      <c r="D166" s="44"/>
      <c r="E166" s="52"/>
      <c r="F166" s="53"/>
      <c r="G166" s="44"/>
      <c r="H166" s="44"/>
      <c r="I166" s="44"/>
      <c r="J166" s="57"/>
      <c r="K166" s="49"/>
      <c r="L166" s="70"/>
    </row>
    <row r="167" spans="1:12" x14ac:dyDescent="0.2">
      <c r="A167" s="44"/>
      <c r="B167" s="45"/>
      <c r="C167" s="44"/>
      <c r="D167" s="44"/>
      <c r="E167" s="46"/>
      <c r="F167" s="44"/>
      <c r="G167" s="44"/>
      <c r="H167" s="44"/>
      <c r="I167" s="44"/>
      <c r="J167" s="57"/>
      <c r="K167" s="49"/>
      <c r="L167" s="70"/>
    </row>
    <row r="168" spans="1:12" x14ac:dyDescent="0.2">
      <c r="A168" s="44"/>
      <c r="B168" s="45"/>
      <c r="C168" s="44"/>
      <c r="D168" s="51"/>
      <c r="E168" s="47"/>
      <c r="F168" s="47"/>
      <c r="G168" s="44"/>
      <c r="H168" s="44"/>
      <c r="I168" s="44"/>
      <c r="J168" s="57"/>
      <c r="K168" s="65"/>
      <c r="L168" s="70"/>
    </row>
    <row r="169" spans="1:12" x14ac:dyDescent="0.2">
      <c r="A169" s="44"/>
      <c r="B169" s="61"/>
      <c r="C169" s="44"/>
      <c r="D169" s="51"/>
      <c r="E169" s="52"/>
      <c r="F169" s="53"/>
      <c r="G169" s="44"/>
      <c r="H169" s="60"/>
      <c r="I169" s="44"/>
      <c r="J169" s="57"/>
      <c r="K169" s="65"/>
      <c r="L169" s="70"/>
    </row>
    <row r="170" spans="1:12" x14ac:dyDescent="0.2">
      <c r="A170" s="44"/>
      <c r="B170" s="61"/>
      <c r="C170" s="44"/>
      <c r="D170" s="51"/>
      <c r="E170" s="52"/>
      <c r="F170" s="53"/>
      <c r="G170" s="44"/>
      <c r="H170" s="60"/>
      <c r="I170" s="44"/>
      <c r="J170" s="57"/>
      <c r="K170" s="65"/>
      <c r="L170" s="70"/>
    </row>
    <row r="171" spans="1:12" x14ac:dyDescent="0.2">
      <c r="A171" s="44"/>
      <c r="B171" s="61"/>
      <c r="C171" s="44"/>
      <c r="D171" s="51"/>
      <c r="E171" s="52"/>
      <c r="F171" s="53"/>
      <c r="G171" s="44"/>
      <c r="H171" s="60"/>
      <c r="I171" s="44"/>
      <c r="J171" s="57"/>
      <c r="K171" s="65"/>
      <c r="L171" s="70"/>
    </row>
    <row r="172" spans="1:12" x14ac:dyDescent="0.2">
      <c r="A172" s="44"/>
      <c r="B172" s="61"/>
      <c r="C172" s="44"/>
      <c r="D172" s="44"/>
      <c r="E172" s="52"/>
      <c r="F172" s="53"/>
      <c r="G172" s="44"/>
      <c r="H172" s="60"/>
      <c r="I172" s="44"/>
      <c r="J172" s="57"/>
      <c r="K172" s="65"/>
      <c r="L172" s="70"/>
    </row>
    <row r="173" spans="1:12" x14ac:dyDescent="0.2">
      <c r="A173" s="44"/>
      <c r="B173" s="61"/>
      <c r="C173" s="44"/>
      <c r="D173" s="44"/>
      <c r="E173" s="52"/>
      <c r="F173" s="53"/>
      <c r="G173" s="44"/>
      <c r="H173" s="60"/>
      <c r="I173" s="44"/>
      <c r="J173" s="57"/>
      <c r="K173" s="65"/>
      <c r="L173" s="70"/>
    </row>
    <row r="174" spans="1:12" x14ac:dyDescent="0.2">
      <c r="A174" s="44"/>
      <c r="B174" s="61"/>
      <c r="C174" s="44"/>
      <c r="D174" s="44"/>
      <c r="E174" s="46"/>
      <c r="F174" s="44"/>
      <c r="G174" s="44"/>
      <c r="H174" s="60"/>
      <c r="I174" s="44"/>
      <c r="J174" s="57"/>
      <c r="K174" s="65"/>
      <c r="L174" s="70"/>
    </row>
    <row r="175" spans="1:12" x14ac:dyDescent="0.2">
      <c r="A175" s="44"/>
      <c r="B175" s="61"/>
      <c r="C175" s="44"/>
      <c r="D175" s="51"/>
      <c r="E175" s="52"/>
      <c r="F175" s="53"/>
      <c r="G175" s="44"/>
      <c r="H175" s="60"/>
      <c r="I175" s="44"/>
      <c r="J175" s="57"/>
      <c r="K175" s="65"/>
      <c r="L175" s="70"/>
    </row>
    <row r="176" spans="1:12" x14ac:dyDescent="0.2">
      <c r="A176" s="44"/>
      <c r="B176" s="61"/>
      <c r="C176" s="44"/>
      <c r="D176" s="51"/>
      <c r="E176" s="52"/>
      <c r="F176" s="53"/>
      <c r="G176" s="44"/>
      <c r="H176" s="60"/>
      <c r="I176" s="44"/>
      <c r="J176" s="71"/>
      <c r="K176" s="65"/>
      <c r="L176" s="70"/>
    </row>
    <row r="177" spans="1:12" ht="128.25" customHeight="1" x14ac:dyDescent="0.2">
      <c r="A177" s="44"/>
      <c r="B177" s="61"/>
      <c r="C177" s="44"/>
      <c r="D177" s="44"/>
      <c r="E177" s="44"/>
      <c r="F177" s="59"/>
      <c r="G177" s="44"/>
      <c r="H177" s="60"/>
      <c r="I177" s="44"/>
      <c r="J177" s="57"/>
      <c r="K177" s="65"/>
      <c r="L177" s="70"/>
    </row>
  </sheetData>
  <mergeCells count="8">
    <mergeCell ref="A1:L1"/>
    <mergeCell ref="A2:L2"/>
    <mergeCell ref="A3:L3"/>
    <mergeCell ref="A5:A6"/>
    <mergeCell ref="B5:B6"/>
    <mergeCell ref="C5:G5"/>
    <mergeCell ref="H5:K5"/>
    <mergeCell ref="L5:L6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77"/>
  <sheetViews>
    <sheetView topLeftCell="A36" workbookViewId="0">
      <selection activeCell="C39" sqref="C39"/>
    </sheetView>
  </sheetViews>
  <sheetFormatPr defaultRowHeight="12.75" x14ac:dyDescent="0.2"/>
  <cols>
    <col min="1" max="1" width="10.85546875" style="2" customWidth="1"/>
    <col min="2" max="2" width="14.7109375" style="2" customWidth="1"/>
    <col min="3" max="3" width="22.5703125" style="2" customWidth="1"/>
    <col min="4" max="4" width="21.42578125" style="2" customWidth="1"/>
    <col min="5" max="5" width="19.5703125" style="2" customWidth="1"/>
    <col min="6" max="6" width="12.85546875" style="2" customWidth="1"/>
    <col min="7" max="7" width="31.140625" style="2" customWidth="1"/>
    <col min="8" max="8" width="21.28515625" style="2" customWidth="1"/>
    <col min="9" max="9" width="16.7109375" style="2" customWidth="1"/>
    <col min="10" max="10" width="19.140625" style="2" customWidth="1"/>
    <col min="11" max="11" width="10.7109375" style="2" customWidth="1"/>
    <col min="12" max="12" width="19.140625" style="2" customWidth="1"/>
    <col min="13" max="16384" width="9.140625" style="2"/>
  </cols>
  <sheetData>
    <row r="1" spans="1:12" ht="14.25" x14ac:dyDescent="0.2">
      <c r="A1" s="291" t="s">
        <v>40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</row>
    <row r="2" spans="1:12" ht="15" x14ac:dyDescent="0.2">
      <c r="A2" s="291" t="s">
        <v>41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</row>
    <row r="3" spans="1:12" ht="14.25" x14ac:dyDescent="0.2">
      <c r="A3" s="291" t="s">
        <v>42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</row>
    <row r="5" spans="1:12" ht="26.25" customHeight="1" x14ac:dyDescent="0.2">
      <c r="A5" s="292" t="s">
        <v>9</v>
      </c>
      <c r="B5" s="292" t="s">
        <v>174</v>
      </c>
      <c r="C5" s="292" t="s">
        <v>0</v>
      </c>
      <c r="D5" s="292"/>
      <c r="E5" s="292"/>
      <c r="F5" s="292"/>
      <c r="G5" s="292"/>
      <c r="H5" s="292" t="s">
        <v>43</v>
      </c>
      <c r="I5" s="292"/>
      <c r="J5" s="292"/>
      <c r="K5" s="292"/>
      <c r="L5" s="292" t="s">
        <v>1</v>
      </c>
    </row>
    <row r="6" spans="1:12" ht="177" customHeight="1" x14ac:dyDescent="0.2">
      <c r="A6" s="292"/>
      <c r="B6" s="292"/>
      <c r="C6" s="3" t="s">
        <v>4</v>
      </c>
      <c r="D6" s="3" t="s">
        <v>118</v>
      </c>
      <c r="E6" s="3" t="s">
        <v>10</v>
      </c>
      <c r="F6" s="3" t="s">
        <v>44</v>
      </c>
      <c r="G6" s="3" t="s">
        <v>5</v>
      </c>
      <c r="H6" s="3" t="s">
        <v>45</v>
      </c>
      <c r="I6" s="3" t="s">
        <v>2</v>
      </c>
      <c r="J6" s="3" t="s">
        <v>273</v>
      </c>
      <c r="K6" s="3" t="s">
        <v>3</v>
      </c>
      <c r="L6" s="292"/>
    </row>
    <row r="7" spans="1:12" x14ac:dyDescent="0.2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</row>
    <row r="8" spans="1:12" ht="70.900000000000006" customHeight="1" x14ac:dyDescent="0.2">
      <c r="A8" s="4" t="s">
        <v>234</v>
      </c>
      <c r="B8" s="10">
        <v>42439</v>
      </c>
      <c r="C8" s="127" t="s">
        <v>119</v>
      </c>
      <c r="D8" s="128" t="s">
        <v>147</v>
      </c>
      <c r="E8" s="129">
        <v>1028700000064</v>
      </c>
      <c r="F8" s="130">
        <v>8709007770</v>
      </c>
      <c r="G8" s="127" t="s">
        <v>222</v>
      </c>
      <c r="H8" s="127" t="s">
        <v>38</v>
      </c>
      <c r="I8" s="127" t="s">
        <v>233</v>
      </c>
      <c r="J8" s="131">
        <v>2500000</v>
      </c>
      <c r="K8" s="132">
        <v>42714</v>
      </c>
      <c r="L8" s="9"/>
    </row>
    <row r="9" spans="1:12" ht="70.900000000000006" customHeight="1" x14ac:dyDescent="0.2">
      <c r="A9" s="126" t="s">
        <v>314</v>
      </c>
      <c r="B9" s="122">
        <v>42480</v>
      </c>
      <c r="C9" s="123" t="s">
        <v>15</v>
      </c>
      <c r="D9" s="123" t="s">
        <v>164</v>
      </c>
      <c r="E9" s="124">
        <v>1118700000066</v>
      </c>
      <c r="F9" s="123">
        <v>8703010487</v>
      </c>
      <c r="G9" s="123" t="s">
        <v>218</v>
      </c>
      <c r="H9" s="123" t="s">
        <v>288</v>
      </c>
      <c r="I9" s="123" t="s">
        <v>301</v>
      </c>
      <c r="J9" s="184">
        <v>354570</v>
      </c>
      <c r="K9" s="10">
        <v>42689</v>
      </c>
      <c r="L9" s="9"/>
    </row>
    <row r="10" spans="1:12" ht="70.900000000000006" customHeight="1" x14ac:dyDescent="0.2">
      <c r="A10" s="5" t="s">
        <v>315</v>
      </c>
      <c r="B10" s="10">
        <v>42480</v>
      </c>
      <c r="C10" s="123" t="s">
        <v>31</v>
      </c>
      <c r="D10" s="123" t="s">
        <v>206</v>
      </c>
      <c r="E10" s="124">
        <v>1128700000043</v>
      </c>
      <c r="F10" s="123">
        <v>8709013660</v>
      </c>
      <c r="G10" s="123" t="s">
        <v>221</v>
      </c>
      <c r="H10" s="123" t="s">
        <v>288</v>
      </c>
      <c r="I10" s="123" t="s">
        <v>301</v>
      </c>
      <c r="J10" s="184">
        <v>30670</v>
      </c>
      <c r="K10" s="10">
        <v>42689</v>
      </c>
      <c r="L10" s="9"/>
    </row>
    <row r="11" spans="1:12" s="12" customFormat="1" ht="125.25" customHeight="1" x14ac:dyDescent="0.2">
      <c r="A11" s="123" t="s">
        <v>302</v>
      </c>
      <c r="B11" s="122">
        <v>42480</v>
      </c>
      <c r="C11" s="123" t="s">
        <v>11</v>
      </c>
      <c r="D11" s="123" t="s">
        <v>167</v>
      </c>
      <c r="E11" s="124">
        <v>1068700000478</v>
      </c>
      <c r="F11" s="125">
        <v>8709011053</v>
      </c>
      <c r="G11" s="123" t="s">
        <v>221</v>
      </c>
      <c r="H11" s="123" t="s">
        <v>288</v>
      </c>
      <c r="I11" s="123" t="s">
        <v>301</v>
      </c>
      <c r="J11" s="184">
        <v>20000</v>
      </c>
      <c r="K11" s="122">
        <v>42689</v>
      </c>
      <c r="L11" s="4"/>
    </row>
    <row r="12" spans="1:12" s="12" customFormat="1" ht="81" customHeight="1" x14ac:dyDescent="0.2">
      <c r="A12" s="123" t="s">
        <v>303</v>
      </c>
      <c r="B12" s="122">
        <v>42480</v>
      </c>
      <c r="C12" s="123" t="s">
        <v>12</v>
      </c>
      <c r="D12" s="123" t="s">
        <v>166</v>
      </c>
      <c r="E12" s="124">
        <v>1108700000177</v>
      </c>
      <c r="F12" s="125">
        <v>8709013389</v>
      </c>
      <c r="G12" s="123" t="s">
        <v>219</v>
      </c>
      <c r="H12" s="123" t="s">
        <v>288</v>
      </c>
      <c r="I12" s="123" t="s">
        <v>301</v>
      </c>
      <c r="J12" s="184">
        <v>130000</v>
      </c>
      <c r="K12" s="10">
        <v>42689</v>
      </c>
      <c r="L12" s="13"/>
    </row>
    <row r="13" spans="1:12" s="12" customFormat="1" ht="128.25" customHeight="1" x14ac:dyDescent="0.2">
      <c r="A13" s="123" t="s">
        <v>305</v>
      </c>
      <c r="B13" s="122">
        <v>42480</v>
      </c>
      <c r="C13" s="123" t="s">
        <v>14</v>
      </c>
      <c r="D13" s="123" t="s">
        <v>165</v>
      </c>
      <c r="E13" s="124">
        <v>1118700000077</v>
      </c>
      <c r="F13" s="125">
        <v>8703010470</v>
      </c>
      <c r="G13" s="123" t="s">
        <v>218</v>
      </c>
      <c r="H13" s="123" t="s">
        <v>288</v>
      </c>
      <c r="I13" s="123" t="s">
        <v>301</v>
      </c>
      <c r="J13" s="184">
        <v>215730</v>
      </c>
      <c r="K13" s="10">
        <v>42689</v>
      </c>
      <c r="L13" s="13"/>
    </row>
    <row r="14" spans="1:12" s="12" customFormat="1" ht="123.75" customHeight="1" x14ac:dyDescent="0.2">
      <c r="A14" s="123" t="s">
        <v>304</v>
      </c>
      <c r="B14" s="122">
        <v>42480</v>
      </c>
      <c r="C14" s="123" t="s">
        <v>17</v>
      </c>
      <c r="D14" s="123" t="s">
        <v>164</v>
      </c>
      <c r="E14" s="124">
        <v>1118700000088</v>
      </c>
      <c r="F14" s="125">
        <v>8703010511</v>
      </c>
      <c r="G14" s="123" t="s">
        <v>220</v>
      </c>
      <c r="H14" s="123" t="s">
        <v>288</v>
      </c>
      <c r="I14" s="123" t="s">
        <v>301</v>
      </c>
      <c r="J14" s="184">
        <v>142250</v>
      </c>
      <c r="K14" s="10">
        <v>42689</v>
      </c>
      <c r="L14" s="13"/>
    </row>
    <row r="15" spans="1:12" s="12" customFormat="1" ht="126" customHeight="1" x14ac:dyDescent="0.2">
      <c r="A15" s="123" t="s">
        <v>306</v>
      </c>
      <c r="B15" s="122">
        <v>42480</v>
      </c>
      <c r="C15" s="123" t="s">
        <v>18</v>
      </c>
      <c r="D15" s="123" t="s">
        <v>163</v>
      </c>
      <c r="E15" s="124">
        <v>1088700000157</v>
      </c>
      <c r="F15" s="125">
        <v>8709012459</v>
      </c>
      <c r="G15" s="123" t="s">
        <v>220</v>
      </c>
      <c r="H15" s="123" t="s">
        <v>288</v>
      </c>
      <c r="I15" s="123" t="s">
        <v>301</v>
      </c>
      <c r="J15" s="184">
        <v>210000</v>
      </c>
      <c r="K15" s="10">
        <v>42689</v>
      </c>
      <c r="L15" s="13"/>
    </row>
    <row r="16" spans="1:12" s="12" customFormat="1" ht="118.5" customHeight="1" x14ac:dyDescent="0.2">
      <c r="A16" s="123" t="s">
        <v>312</v>
      </c>
      <c r="B16" s="122">
        <v>42480</v>
      </c>
      <c r="C16" s="123" t="s">
        <v>19</v>
      </c>
      <c r="D16" s="123" t="s">
        <v>161</v>
      </c>
      <c r="E16" s="124">
        <v>1108700000200</v>
      </c>
      <c r="F16" s="125">
        <v>8709013445</v>
      </c>
      <c r="G16" s="123" t="s">
        <v>220</v>
      </c>
      <c r="H16" s="123" t="s">
        <v>288</v>
      </c>
      <c r="I16" s="123" t="s">
        <v>301</v>
      </c>
      <c r="J16" s="184">
        <v>175550</v>
      </c>
      <c r="K16" s="122">
        <v>42689</v>
      </c>
      <c r="L16" s="13"/>
    </row>
    <row r="17" spans="1:13" s="14" customFormat="1" ht="116.25" customHeight="1" x14ac:dyDescent="0.2">
      <c r="A17" s="4" t="s">
        <v>311</v>
      </c>
      <c r="B17" s="122">
        <v>42480</v>
      </c>
      <c r="C17" s="123" t="s">
        <v>20</v>
      </c>
      <c r="D17" s="123" t="s">
        <v>162</v>
      </c>
      <c r="E17" s="124">
        <v>1098700000035</v>
      </c>
      <c r="F17" s="125">
        <v>8709012723</v>
      </c>
      <c r="G17" s="123" t="s">
        <v>220</v>
      </c>
      <c r="H17" s="123" t="s">
        <v>288</v>
      </c>
      <c r="I17" s="123" t="s">
        <v>301</v>
      </c>
      <c r="J17" s="184">
        <v>54330</v>
      </c>
      <c r="K17" s="122">
        <v>42689</v>
      </c>
      <c r="L17" s="13"/>
    </row>
    <row r="18" spans="1:13" s="14" customFormat="1" ht="117" customHeight="1" x14ac:dyDescent="0.2">
      <c r="A18" s="4" t="s">
        <v>310</v>
      </c>
      <c r="B18" s="122">
        <v>42480</v>
      </c>
      <c r="C18" s="123" t="s">
        <v>23</v>
      </c>
      <c r="D18" s="123" t="s">
        <v>159</v>
      </c>
      <c r="E18" s="124">
        <v>1108700000210</v>
      </c>
      <c r="F18" s="125">
        <v>8709013438</v>
      </c>
      <c r="G18" s="123" t="s">
        <v>221</v>
      </c>
      <c r="H18" s="123" t="s">
        <v>288</v>
      </c>
      <c r="I18" s="123" t="s">
        <v>301</v>
      </c>
      <c r="J18" s="184">
        <v>180000</v>
      </c>
      <c r="K18" s="10">
        <v>42689</v>
      </c>
      <c r="L18" s="13"/>
    </row>
    <row r="19" spans="1:13" s="14" customFormat="1" ht="60.75" customHeight="1" x14ac:dyDescent="0.2">
      <c r="A19" s="123" t="s">
        <v>309</v>
      </c>
      <c r="B19" s="122">
        <v>42480</v>
      </c>
      <c r="C19" s="123" t="s">
        <v>27</v>
      </c>
      <c r="D19" s="123" t="s">
        <v>216</v>
      </c>
      <c r="E19" s="124">
        <v>1118700000100</v>
      </c>
      <c r="F19" s="125">
        <v>8709013607</v>
      </c>
      <c r="G19" s="123" t="s">
        <v>221</v>
      </c>
      <c r="H19" s="123" t="s">
        <v>288</v>
      </c>
      <c r="I19" s="123" t="s">
        <v>301</v>
      </c>
      <c r="J19" s="184">
        <v>355000</v>
      </c>
      <c r="K19" s="122">
        <v>42689</v>
      </c>
      <c r="L19" s="13"/>
    </row>
    <row r="20" spans="1:13" s="14" customFormat="1" ht="59.25" customHeight="1" x14ac:dyDescent="0.2">
      <c r="A20" s="123" t="s">
        <v>308</v>
      </c>
      <c r="B20" s="122">
        <v>42480</v>
      </c>
      <c r="C20" s="123" t="s">
        <v>34</v>
      </c>
      <c r="D20" s="123" t="s">
        <v>157</v>
      </c>
      <c r="E20" s="124">
        <v>1138700000031</v>
      </c>
      <c r="F20" s="123">
        <v>8709013692</v>
      </c>
      <c r="G20" s="123" t="s">
        <v>218</v>
      </c>
      <c r="H20" s="123" t="s">
        <v>288</v>
      </c>
      <c r="I20" s="123" t="s">
        <v>301</v>
      </c>
      <c r="J20" s="184">
        <v>140000</v>
      </c>
      <c r="K20" s="122">
        <v>42689</v>
      </c>
      <c r="L20" s="13"/>
    </row>
    <row r="21" spans="1:13" s="14" customFormat="1" ht="63" customHeight="1" x14ac:dyDescent="0.2">
      <c r="A21" s="4" t="s">
        <v>307</v>
      </c>
      <c r="B21" s="10">
        <v>42480</v>
      </c>
      <c r="C21" s="123" t="s">
        <v>25</v>
      </c>
      <c r="D21" s="123" t="s">
        <v>155</v>
      </c>
      <c r="E21" s="124">
        <v>1108700000034</v>
      </c>
      <c r="F21" s="125">
        <v>8709013036</v>
      </c>
      <c r="G21" s="123" t="s">
        <v>221</v>
      </c>
      <c r="H21" s="123" t="s">
        <v>288</v>
      </c>
      <c r="I21" s="123" t="s">
        <v>301</v>
      </c>
      <c r="J21" s="184">
        <v>86900</v>
      </c>
      <c r="K21" s="122">
        <v>42689</v>
      </c>
      <c r="L21" s="13"/>
    </row>
    <row r="22" spans="1:13" s="14" customFormat="1" ht="63" customHeight="1" x14ac:dyDescent="0.2">
      <c r="A22" s="123" t="s">
        <v>313</v>
      </c>
      <c r="B22" s="122">
        <v>42480</v>
      </c>
      <c r="C22" s="123" t="s">
        <v>24</v>
      </c>
      <c r="D22" s="123" t="s">
        <v>158</v>
      </c>
      <c r="E22" s="124">
        <v>1028700000240</v>
      </c>
      <c r="F22" s="125">
        <v>8709007836</v>
      </c>
      <c r="G22" s="123" t="s">
        <v>221</v>
      </c>
      <c r="H22" s="123" t="s">
        <v>288</v>
      </c>
      <c r="I22" s="123" t="s">
        <v>301</v>
      </c>
      <c r="J22" s="184">
        <v>205000</v>
      </c>
      <c r="K22" s="122">
        <v>42689</v>
      </c>
      <c r="L22" s="13"/>
      <c r="M22" s="14">
        <f>J22+J21+J20+J19+J18+J17+J16+J15+J14+J13+J12+J11+J10+J9</f>
        <v>2300000</v>
      </c>
    </row>
    <row r="23" spans="1:13" s="14" customFormat="1" ht="128.25" customHeight="1" x14ac:dyDescent="0.2">
      <c r="A23" s="4" t="s">
        <v>316</v>
      </c>
      <c r="B23" s="10">
        <v>42482</v>
      </c>
      <c r="C23" s="127" t="s">
        <v>146</v>
      </c>
      <c r="D23" s="128" t="s">
        <v>150</v>
      </c>
      <c r="E23" s="129">
        <v>1038700041522</v>
      </c>
      <c r="F23" s="130">
        <v>8709009720</v>
      </c>
      <c r="G23" s="127" t="s">
        <v>222</v>
      </c>
      <c r="H23" s="127" t="s">
        <v>38</v>
      </c>
      <c r="I23" s="127" t="s">
        <v>233</v>
      </c>
      <c r="J23" s="131">
        <v>2000000</v>
      </c>
      <c r="K23" s="97">
        <v>42714</v>
      </c>
      <c r="L23" s="13"/>
    </row>
    <row r="24" spans="1:13" s="14" customFormat="1" ht="118.5" customHeight="1" x14ac:dyDescent="0.2">
      <c r="A24" s="4" t="s">
        <v>317</v>
      </c>
      <c r="B24" s="10">
        <v>42482</v>
      </c>
      <c r="C24" s="127" t="s">
        <v>148</v>
      </c>
      <c r="D24" s="128" t="s">
        <v>149</v>
      </c>
      <c r="E24" s="129">
        <v>1078700000488</v>
      </c>
      <c r="F24" s="130">
        <v>8709011889</v>
      </c>
      <c r="G24" s="127" t="s">
        <v>222</v>
      </c>
      <c r="H24" s="127" t="s">
        <v>38</v>
      </c>
      <c r="I24" s="127" t="s">
        <v>233</v>
      </c>
      <c r="J24" s="131">
        <v>1000000</v>
      </c>
      <c r="K24" s="132">
        <v>42714</v>
      </c>
      <c r="L24" s="13"/>
    </row>
    <row r="25" spans="1:13" s="14" customFormat="1" ht="117" customHeight="1" x14ac:dyDescent="0.2">
      <c r="A25" s="4" t="s">
        <v>318</v>
      </c>
      <c r="B25" s="10">
        <v>42496</v>
      </c>
      <c r="C25" s="4" t="s">
        <v>276</v>
      </c>
      <c r="D25" s="18" t="s">
        <v>149</v>
      </c>
      <c r="E25" s="6">
        <v>1078700000488</v>
      </c>
      <c r="F25" s="7">
        <v>8709011889</v>
      </c>
      <c r="G25" s="4" t="s">
        <v>222</v>
      </c>
      <c r="H25" s="4" t="s">
        <v>6</v>
      </c>
      <c r="I25" s="4" t="s">
        <v>228</v>
      </c>
      <c r="J25" s="11">
        <v>3000000</v>
      </c>
      <c r="K25" s="5">
        <v>42735</v>
      </c>
      <c r="L25" s="13"/>
    </row>
    <row r="26" spans="1:13" s="14" customFormat="1" ht="120" customHeight="1" x14ac:dyDescent="0.2">
      <c r="A26" s="4" t="s">
        <v>319</v>
      </c>
      <c r="B26" s="10">
        <v>42496</v>
      </c>
      <c r="C26" s="4" t="s">
        <v>277</v>
      </c>
      <c r="D26" s="18" t="s">
        <v>153</v>
      </c>
      <c r="E26" s="6">
        <v>1028700589587</v>
      </c>
      <c r="F26" s="7">
        <v>8709012829</v>
      </c>
      <c r="G26" s="4" t="s">
        <v>217</v>
      </c>
      <c r="H26" s="4" t="s">
        <v>6</v>
      </c>
      <c r="I26" s="4" t="s">
        <v>228</v>
      </c>
      <c r="J26" s="11">
        <v>2000000</v>
      </c>
      <c r="K26" s="5">
        <v>42735</v>
      </c>
      <c r="L26" s="13"/>
    </row>
    <row r="27" spans="1:13" s="14" customFormat="1" ht="118.5" customHeight="1" x14ac:dyDescent="0.2">
      <c r="A27" s="4" t="s">
        <v>320</v>
      </c>
      <c r="B27" s="10">
        <v>42496</v>
      </c>
      <c r="C27" s="4" t="s">
        <v>278</v>
      </c>
      <c r="D27" s="18" t="s">
        <v>149</v>
      </c>
      <c r="E27" s="6">
        <v>1078700000356</v>
      </c>
      <c r="F27" s="7">
        <v>8709011825</v>
      </c>
      <c r="G27" s="4" t="s">
        <v>217</v>
      </c>
      <c r="H27" s="4" t="s">
        <v>6</v>
      </c>
      <c r="I27" s="4" t="s">
        <v>228</v>
      </c>
      <c r="J27" s="11">
        <v>1000000</v>
      </c>
      <c r="K27" s="5">
        <v>42735</v>
      </c>
      <c r="L27" s="13"/>
    </row>
    <row r="28" spans="1:13" s="14" customFormat="1" ht="119.25" customHeight="1" x14ac:dyDescent="0.2">
      <c r="A28" s="94" t="s">
        <v>321</v>
      </c>
      <c r="B28" s="106">
        <v>42523</v>
      </c>
      <c r="C28" s="127" t="s">
        <v>280</v>
      </c>
      <c r="D28" s="128" t="s">
        <v>279</v>
      </c>
      <c r="E28" s="129">
        <v>1028700000218</v>
      </c>
      <c r="F28" s="130">
        <v>8709007730</v>
      </c>
      <c r="G28" s="127" t="s">
        <v>221</v>
      </c>
      <c r="H28" s="127" t="s">
        <v>38</v>
      </c>
      <c r="I28" s="127" t="s">
        <v>281</v>
      </c>
      <c r="J28" s="131">
        <v>6287400</v>
      </c>
      <c r="K28" s="132">
        <v>42714</v>
      </c>
      <c r="L28" s="13"/>
    </row>
    <row r="29" spans="1:13" s="14" customFormat="1" ht="119.25" customHeight="1" x14ac:dyDescent="0.2">
      <c r="A29" s="4" t="s">
        <v>322</v>
      </c>
      <c r="B29" s="10">
        <v>41669</v>
      </c>
      <c r="C29" s="4" t="s">
        <v>13</v>
      </c>
      <c r="D29" s="4" t="s">
        <v>181</v>
      </c>
      <c r="E29" s="11">
        <v>1088700000135</v>
      </c>
      <c r="F29" s="4">
        <v>8709012434</v>
      </c>
      <c r="G29" s="4" t="s">
        <v>221</v>
      </c>
      <c r="H29" s="4" t="s">
        <v>288</v>
      </c>
      <c r="I29" s="4" t="s">
        <v>289</v>
      </c>
      <c r="J29" s="23">
        <v>999102.44</v>
      </c>
      <c r="K29" s="10">
        <v>41728</v>
      </c>
      <c r="L29" s="15"/>
    </row>
    <row r="30" spans="1:13" s="14" customFormat="1" ht="118.5" customHeight="1" x14ac:dyDescent="0.2">
      <c r="A30" s="4" t="s">
        <v>323</v>
      </c>
      <c r="B30" s="10">
        <v>42448</v>
      </c>
      <c r="C30" s="4" t="s">
        <v>7</v>
      </c>
      <c r="D30" s="18" t="s">
        <v>176</v>
      </c>
      <c r="E30" s="6">
        <v>1078700000521</v>
      </c>
      <c r="F30" s="7">
        <v>8709011896</v>
      </c>
      <c r="G30" s="4" t="s">
        <v>217</v>
      </c>
      <c r="H30" s="4" t="s">
        <v>288</v>
      </c>
      <c r="I30" s="4" t="s">
        <v>284</v>
      </c>
      <c r="J30" s="23">
        <v>800000</v>
      </c>
      <c r="K30" s="10">
        <v>42004</v>
      </c>
      <c r="L30" s="15"/>
    </row>
    <row r="31" spans="1:13" s="14" customFormat="1" ht="120" customHeight="1" x14ac:dyDescent="0.2">
      <c r="A31" s="4" t="s">
        <v>324</v>
      </c>
      <c r="B31" s="10">
        <v>42448</v>
      </c>
      <c r="C31" s="4" t="s">
        <v>39</v>
      </c>
      <c r="D31" s="4" t="s">
        <v>282</v>
      </c>
      <c r="E31" s="11">
        <v>1027700132195</v>
      </c>
      <c r="F31" s="16">
        <v>8709011705</v>
      </c>
      <c r="G31" s="4" t="s">
        <v>221</v>
      </c>
      <c r="H31" s="4" t="s">
        <v>288</v>
      </c>
      <c r="I31" s="4" t="s">
        <v>285</v>
      </c>
      <c r="J31" s="23">
        <v>500000</v>
      </c>
      <c r="K31" s="10">
        <v>42004</v>
      </c>
      <c r="L31" s="15"/>
    </row>
    <row r="32" spans="1:13" s="14" customFormat="1" ht="73.5" customHeight="1" x14ac:dyDescent="0.2">
      <c r="A32" s="4" t="s">
        <v>325</v>
      </c>
      <c r="B32" s="10">
        <v>41906</v>
      </c>
      <c r="C32" s="4" t="s">
        <v>278</v>
      </c>
      <c r="D32" s="18" t="s">
        <v>149</v>
      </c>
      <c r="E32" s="6">
        <v>1078700000356</v>
      </c>
      <c r="F32" s="7">
        <v>8709011825</v>
      </c>
      <c r="G32" s="4" t="s">
        <v>217</v>
      </c>
      <c r="H32" s="4" t="s">
        <v>288</v>
      </c>
      <c r="I32" s="4" t="s">
        <v>284</v>
      </c>
      <c r="J32" s="23">
        <v>3139483.25</v>
      </c>
      <c r="K32" s="10">
        <v>42004</v>
      </c>
      <c r="L32" s="15"/>
    </row>
    <row r="33" spans="1:12" s="14" customFormat="1" ht="124.5" customHeight="1" x14ac:dyDescent="0.2">
      <c r="A33" s="4" t="s">
        <v>326</v>
      </c>
      <c r="B33" s="10">
        <v>42039</v>
      </c>
      <c r="C33" s="4" t="s">
        <v>7</v>
      </c>
      <c r="D33" s="18" t="s">
        <v>176</v>
      </c>
      <c r="E33" s="6">
        <v>1078700000521</v>
      </c>
      <c r="F33" s="7">
        <v>8709011896</v>
      </c>
      <c r="G33" s="4" t="s">
        <v>217</v>
      </c>
      <c r="H33" s="4" t="s">
        <v>288</v>
      </c>
      <c r="I33" s="4" t="s">
        <v>284</v>
      </c>
      <c r="J33" s="23">
        <v>2023304.81</v>
      </c>
      <c r="K33" s="10">
        <v>42339</v>
      </c>
      <c r="L33" s="15"/>
    </row>
    <row r="34" spans="1:12" s="14" customFormat="1" ht="121.5" customHeight="1" x14ac:dyDescent="0.2">
      <c r="A34" s="4" t="s">
        <v>327</v>
      </c>
      <c r="B34" s="10">
        <v>42408</v>
      </c>
      <c r="C34" s="4" t="s">
        <v>29</v>
      </c>
      <c r="D34" s="18" t="s">
        <v>175</v>
      </c>
      <c r="E34" s="6">
        <v>1078700000488</v>
      </c>
      <c r="F34" s="7">
        <v>8709011889</v>
      </c>
      <c r="G34" s="4" t="s">
        <v>217</v>
      </c>
      <c r="H34" s="4" t="s">
        <v>288</v>
      </c>
      <c r="I34" s="4" t="s">
        <v>284</v>
      </c>
      <c r="J34" s="23">
        <v>593300</v>
      </c>
      <c r="K34" s="10">
        <v>42719</v>
      </c>
      <c r="L34" s="15"/>
    </row>
    <row r="35" spans="1:12" s="14" customFormat="1" ht="69" customHeight="1" x14ac:dyDescent="0.2">
      <c r="A35" s="4" t="s">
        <v>328</v>
      </c>
      <c r="B35" s="10">
        <v>42495</v>
      </c>
      <c r="C35" s="4" t="s">
        <v>29</v>
      </c>
      <c r="D35" s="18" t="s">
        <v>175</v>
      </c>
      <c r="E35" s="6">
        <v>1078700000488</v>
      </c>
      <c r="F35" s="7">
        <v>8709011889</v>
      </c>
      <c r="G35" s="4" t="s">
        <v>217</v>
      </c>
      <c r="H35" s="4" t="s">
        <v>288</v>
      </c>
      <c r="I35" s="4" t="s">
        <v>284</v>
      </c>
      <c r="J35" s="23">
        <v>1000000</v>
      </c>
      <c r="K35" s="10">
        <v>42719</v>
      </c>
      <c r="L35" s="15"/>
    </row>
    <row r="36" spans="1:12" s="14" customFormat="1" ht="112.5" x14ac:dyDescent="0.2">
      <c r="A36" s="4" t="s">
        <v>329</v>
      </c>
      <c r="B36" s="10">
        <v>42495</v>
      </c>
      <c r="C36" s="4" t="s">
        <v>283</v>
      </c>
      <c r="D36" s="4" t="s">
        <v>291</v>
      </c>
      <c r="E36" s="23">
        <v>1027739540157</v>
      </c>
      <c r="F36" s="24">
        <v>7710137108</v>
      </c>
      <c r="G36" s="4" t="s">
        <v>221</v>
      </c>
      <c r="H36" s="4" t="s">
        <v>288</v>
      </c>
      <c r="I36" s="4" t="s">
        <v>284</v>
      </c>
      <c r="J36" s="23">
        <v>500000</v>
      </c>
      <c r="K36" s="10">
        <v>42719</v>
      </c>
      <c r="L36" s="15"/>
    </row>
    <row r="37" spans="1:12" s="14" customFormat="1" ht="112.5" x14ac:dyDescent="0.2">
      <c r="A37" s="4" t="s">
        <v>330</v>
      </c>
      <c r="B37" s="10">
        <v>42496</v>
      </c>
      <c r="C37" s="94" t="s">
        <v>286</v>
      </c>
      <c r="D37" s="94" t="s">
        <v>290</v>
      </c>
      <c r="E37" s="117">
        <v>1028700000119</v>
      </c>
      <c r="F37" s="118">
        <v>8709007970</v>
      </c>
      <c r="G37" s="94" t="s">
        <v>221</v>
      </c>
      <c r="H37" s="94" t="s">
        <v>288</v>
      </c>
      <c r="I37" s="94" t="s">
        <v>284</v>
      </c>
      <c r="J37" s="117">
        <v>1000000</v>
      </c>
      <c r="K37" s="10">
        <v>42689</v>
      </c>
      <c r="L37" s="15"/>
    </row>
    <row r="38" spans="1:12" s="14" customFormat="1" ht="157.5" x14ac:dyDescent="0.2">
      <c r="A38" s="4" t="s">
        <v>331</v>
      </c>
      <c r="B38" s="10">
        <v>42622</v>
      </c>
      <c r="C38" s="127" t="s">
        <v>148</v>
      </c>
      <c r="D38" s="127" t="s">
        <v>292</v>
      </c>
      <c r="E38" s="133">
        <v>1078700000488</v>
      </c>
      <c r="F38" s="133">
        <v>8709011889</v>
      </c>
      <c r="G38" s="127" t="s">
        <v>295</v>
      </c>
      <c r="H38" s="127" t="s">
        <v>38</v>
      </c>
      <c r="I38" s="127" t="s">
        <v>231</v>
      </c>
      <c r="J38" s="131">
        <v>300000</v>
      </c>
      <c r="K38" s="132">
        <v>42719</v>
      </c>
      <c r="L38" s="15"/>
    </row>
    <row r="39" spans="1:12" s="14" customFormat="1" ht="123.75" customHeight="1" x14ac:dyDescent="0.2">
      <c r="A39" s="4" t="s">
        <v>332</v>
      </c>
      <c r="B39" s="10">
        <v>42622</v>
      </c>
      <c r="C39" s="127" t="s">
        <v>293</v>
      </c>
      <c r="D39" s="127" t="s">
        <v>294</v>
      </c>
      <c r="E39" s="133">
        <v>1168700050090</v>
      </c>
      <c r="F39" s="133">
        <v>8709906872</v>
      </c>
      <c r="G39" s="127" t="s">
        <v>221</v>
      </c>
      <c r="H39" s="127" t="s">
        <v>38</v>
      </c>
      <c r="I39" s="127" t="s">
        <v>231</v>
      </c>
      <c r="J39" s="131">
        <v>90000</v>
      </c>
      <c r="K39" s="43">
        <v>42719</v>
      </c>
      <c r="L39" s="72"/>
    </row>
    <row r="40" spans="1:12" s="14" customFormat="1" ht="71.45" customHeight="1" x14ac:dyDescent="0.2">
      <c r="A40" s="49"/>
      <c r="B40" s="45"/>
      <c r="C40" s="44"/>
      <c r="D40" s="44"/>
      <c r="E40" s="46"/>
      <c r="F40" s="44"/>
      <c r="G40" s="44"/>
      <c r="H40" s="44"/>
      <c r="I40" s="44"/>
      <c r="J40" s="48">
        <f>J8+J9+J10+J11+J12+J13+J14+J15+J16+J17+J18+J19+J20+J22+J21+J23+J24+J25+J26+J27+J28+J29+J30+J31+J32+J33+J34+J35+J36+J37+J38+J39</f>
        <v>31032590.5</v>
      </c>
      <c r="K40" s="49"/>
      <c r="L40" s="50"/>
    </row>
    <row r="41" spans="1:12" s="14" customFormat="1" ht="65.45" customHeight="1" x14ac:dyDescent="0.2">
      <c r="A41" s="49"/>
      <c r="B41" s="45"/>
      <c r="C41" s="44"/>
      <c r="D41" s="44"/>
      <c r="E41" s="46"/>
      <c r="F41" s="44"/>
      <c r="G41" s="44"/>
      <c r="H41" s="44"/>
      <c r="I41" s="44"/>
      <c r="J41" s="48"/>
      <c r="K41" s="49"/>
      <c r="L41" s="50"/>
    </row>
    <row r="42" spans="1:12" s="14" customFormat="1" ht="65.45" customHeight="1" x14ac:dyDescent="0.2">
      <c r="A42" s="49"/>
      <c r="B42" s="45"/>
      <c r="C42" s="44"/>
      <c r="D42" s="44"/>
      <c r="E42" s="46"/>
      <c r="F42" s="44"/>
      <c r="G42" s="44"/>
      <c r="H42" s="44"/>
      <c r="I42" s="44"/>
      <c r="J42" s="48"/>
      <c r="K42" s="49"/>
      <c r="L42" s="50"/>
    </row>
    <row r="43" spans="1:12" s="14" customFormat="1" ht="65.45" customHeight="1" x14ac:dyDescent="0.2">
      <c r="A43" s="49"/>
      <c r="B43" s="45"/>
      <c r="C43" s="44"/>
      <c r="D43" s="44"/>
      <c r="E43" s="46"/>
      <c r="F43" s="44"/>
      <c r="G43" s="44"/>
      <c r="H43" s="44"/>
      <c r="I43" s="44"/>
      <c r="J43" s="48"/>
      <c r="K43" s="49"/>
      <c r="L43" s="50"/>
    </row>
    <row r="44" spans="1:12" s="14" customFormat="1" ht="65.45" customHeight="1" x14ac:dyDescent="0.2">
      <c r="A44" s="49"/>
      <c r="B44" s="45"/>
      <c r="C44" s="44"/>
      <c r="D44" s="44"/>
      <c r="E44" s="46"/>
      <c r="F44" s="44"/>
      <c r="G44" s="44"/>
      <c r="H44" s="44"/>
      <c r="I44" s="44"/>
      <c r="J44" s="48"/>
      <c r="K44" s="49"/>
      <c r="L44" s="50"/>
    </row>
    <row r="45" spans="1:12" s="14" customFormat="1" ht="109.9" customHeight="1" x14ac:dyDescent="0.2">
      <c r="A45" s="49"/>
      <c r="B45" s="45"/>
      <c r="C45" s="44"/>
      <c r="D45" s="44"/>
      <c r="E45" s="46"/>
      <c r="F45" s="44"/>
      <c r="G45" s="44"/>
      <c r="H45" s="44"/>
      <c r="I45" s="44"/>
      <c r="J45" s="48"/>
      <c r="K45" s="49"/>
      <c r="L45" s="50"/>
    </row>
    <row r="46" spans="1:12" s="14" customFormat="1" ht="112.15" customHeight="1" x14ac:dyDescent="0.2">
      <c r="A46" s="49"/>
      <c r="B46" s="45"/>
      <c r="C46" s="44"/>
      <c r="D46" s="44"/>
      <c r="E46" s="46"/>
      <c r="F46" s="44"/>
      <c r="G46" s="44"/>
      <c r="H46" s="44"/>
      <c r="I46" s="44"/>
      <c r="J46" s="48"/>
      <c r="K46" s="49"/>
      <c r="L46" s="50"/>
    </row>
    <row r="47" spans="1:12" s="14" customFormat="1" ht="116.45" customHeight="1" x14ac:dyDescent="0.2">
      <c r="A47" s="49"/>
      <c r="B47" s="45"/>
      <c r="C47" s="44"/>
      <c r="D47" s="44"/>
      <c r="E47" s="46"/>
      <c r="F47" s="44"/>
      <c r="G47" s="44"/>
      <c r="H47" s="44"/>
      <c r="I47" s="44"/>
      <c r="J47" s="48"/>
      <c r="K47" s="49"/>
      <c r="L47" s="50"/>
    </row>
    <row r="48" spans="1:12" s="14" customFormat="1" ht="117.75" customHeight="1" x14ac:dyDescent="0.2">
      <c r="A48" s="49"/>
      <c r="B48" s="45"/>
      <c r="C48" s="44"/>
      <c r="D48" s="44"/>
      <c r="E48" s="46"/>
      <c r="F48" s="44"/>
      <c r="G48" s="44"/>
      <c r="H48" s="44"/>
      <c r="I48" s="44"/>
      <c r="J48" s="48"/>
      <c r="K48" s="49"/>
      <c r="L48" s="50"/>
    </row>
    <row r="49" spans="1:12" s="14" customFormat="1" ht="115.15" customHeight="1" x14ac:dyDescent="0.2">
      <c r="A49" s="49"/>
      <c r="B49" s="45"/>
      <c r="C49" s="44"/>
      <c r="D49" s="44"/>
      <c r="E49" s="46"/>
      <c r="F49" s="44"/>
      <c r="G49" s="44"/>
      <c r="H49" s="44"/>
      <c r="I49" s="44"/>
      <c r="J49" s="48"/>
      <c r="K49" s="49"/>
      <c r="L49" s="50"/>
    </row>
    <row r="50" spans="1:12" s="14" customFormat="1" ht="116.45" customHeight="1" x14ac:dyDescent="0.2">
      <c r="A50" s="49"/>
      <c r="B50" s="45"/>
      <c r="C50" s="44"/>
      <c r="D50" s="44"/>
      <c r="E50" s="46"/>
      <c r="F50" s="44"/>
      <c r="G50" s="44"/>
      <c r="H50" s="44"/>
      <c r="I50" s="44"/>
      <c r="J50" s="48"/>
      <c r="K50" s="49"/>
      <c r="L50" s="50"/>
    </row>
    <row r="51" spans="1:12" s="14" customFormat="1" ht="114.6" customHeight="1" x14ac:dyDescent="0.2">
      <c r="A51" s="49"/>
      <c r="B51" s="45"/>
      <c r="C51" s="44"/>
      <c r="D51" s="44"/>
      <c r="E51" s="46"/>
      <c r="F51" s="44"/>
      <c r="G51" s="44"/>
      <c r="H51" s="44"/>
      <c r="I51" s="44"/>
      <c r="J51" s="48"/>
      <c r="K51" s="49"/>
      <c r="L51" s="50"/>
    </row>
    <row r="52" spans="1:12" s="14" customFormat="1" ht="117.6" customHeight="1" x14ac:dyDescent="0.2">
      <c r="A52" s="49"/>
      <c r="B52" s="45"/>
      <c r="C52" s="44"/>
      <c r="D52" s="44"/>
      <c r="E52" s="46"/>
      <c r="F52" s="44"/>
      <c r="G52" s="44"/>
      <c r="H52" s="44"/>
      <c r="I52" s="44"/>
      <c r="J52" s="48"/>
      <c r="K52" s="49"/>
      <c r="L52" s="50"/>
    </row>
    <row r="53" spans="1:12" s="12" customFormat="1" ht="145.9" customHeight="1" x14ac:dyDescent="0.2">
      <c r="A53" s="44"/>
      <c r="B53" s="49"/>
      <c r="C53" s="44"/>
      <c r="D53" s="44"/>
      <c r="E53" s="47"/>
      <c r="F53" s="47"/>
      <c r="G53" s="44"/>
      <c r="H53" s="44"/>
      <c r="I53" s="44"/>
      <c r="J53" s="48"/>
      <c r="K53" s="49"/>
      <c r="L53" s="73"/>
    </row>
    <row r="54" spans="1:12" s="12" customFormat="1" ht="116.45" customHeight="1" x14ac:dyDescent="0.2">
      <c r="A54" s="44"/>
      <c r="B54" s="49"/>
      <c r="C54" s="44"/>
      <c r="D54" s="44"/>
      <c r="E54" s="47"/>
      <c r="F54" s="47"/>
      <c r="G54" s="44"/>
      <c r="H54" s="44"/>
      <c r="I54" s="44"/>
      <c r="J54" s="48"/>
      <c r="K54" s="49"/>
      <c r="L54" s="73"/>
    </row>
    <row r="55" spans="1:12" s="12" customFormat="1" ht="121.9" customHeight="1" x14ac:dyDescent="0.2">
      <c r="A55" s="44"/>
      <c r="B55" s="49"/>
      <c r="C55" s="44"/>
      <c r="D55" s="44"/>
      <c r="E55" s="47"/>
      <c r="F55" s="47"/>
      <c r="G55" s="44"/>
      <c r="H55" s="44"/>
      <c r="I55" s="44"/>
      <c r="J55" s="48"/>
      <c r="K55" s="49"/>
      <c r="L55" s="73"/>
    </row>
    <row r="56" spans="1:12" s="12" customFormat="1" ht="134.44999999999999" customHeight="1" x14ac:dyDescent="0.2">
      <c r="A56" s="44"/>
      <c r="B56" s="45"/>
      <c r="C56" s="44"/>
      <c r="D56" s="44"/>
      <c r="E56" s="47"/>
      <c r="F56" s="47"/>
      <c r="G56" s="44"/>
      <c r="H56" s="44"/>
      <c r="I56" s="44"/>
      <c r="J56" s="48"/>
      <c r="K56" s="49"/>
      <c r="L56" s="73"/>
    </row>
    <row r="57" spans="1:12" s="12" customFormat="1" ht="138.6" customHeight="1" x14ac:dyDescent="0.2">
      <c r="A57" s="44"/>
      <c r="B57" s="45"/>
      <c r="C57" s="44"/>
      <c r="D57" s="44"/>
      <c r="E57" s="47"/>
      <c r="F57" s="47"/>
      <c r="G57" s="44"/>
      <c r="H57" s="44"/>
      <c r="I57" s="44"/>
      <c r="J57" s="48"/>
      <c r="K57" s="49"/>
      <c r="L57" s="73"/>
    </row>
    <row r="58" spans="1:12" ht="66.599999999999994" customHeight="1" x14ac:dyDescent="0.2">
      <c r="A58" s="44"/>
      <c r="B58" s="49"/>
      <c r="C58" s="44"/>
      <c r="D58" s="44"/>
      <c r="E58" s="52"/>
      <c r="F58" s="53"/>
      <c r="G58" s="44"/>
      <c r="H58" s="44"/>
      <c r="I58" s="44"/>
      <c r="J58" s="48"/>
      <c r="K58" s="49"/>
      <c r="L58" s="74"/>
    </row>
    <row r="59" spans="1:12" s="14" customFormat="1" ht="117.75" customHeight="1" x14ac:dyDescent="0.2">
      <c r="A59" s="44"/>
      <c r="B59" s="45"/>
      <c r="C59" s="44"/>
      <c r="D59" s="51"/>
      <c r="E59" s="52"/>
      <c r="F59" s="53"/>
      <c r="G59" s="44"/>
      <c r="H59" s="44"/>
      <c r="I59" s="44"/>
      <c r="J59" s="48"/>
      <c r="K59" s="49"/>
      <c r="L59" s="50"/>
    </row>
    <row r="60" spans="1:12" s="14" customFormat="1" ht="122.25" customHeight="1" x14ac:dyDescent="0.2">
      <c r="A60" s="44"/>
      <c r="B60" s="45"/>
      <c r="C60" s="44"/>
      <c r="D60" s="44"/>
      <c r="E60" s="46"/>
      <c r="F60" s="47"/>
      <c r="G60" s="44"/>
      <c r="H60" s="44"/>
      <c r="I60" s="44"/>
      <c r="J60" s="48"/>
      <c r="K60" s="49"/>
      <c r="L60" s="50"/>
    </row>
    <row r="61" spans="1:12" s="14" customFormat="1" ht="72.599999999999994" customHeight="1" x14ac:dyDescent="0.2">
      <c r="A61" s="44"/>
      <c r="B61" s="45"/>
      <c r="C61" s="44"/>
      <c r="D61" s="51"/>
      <c r="E61" s="52"/>
      <c r="F61" s="53"/>
      <c r="G61" s="44"/>
      <c r="H61" s="44"/>
      <c r="I61" s="44"/>
      <c r="J61" s="48"/>
      <c r="K61" s="49"/>
      <c r="L61" s="50"/>
    </row>
    <row r="62" spans="1:12" s="14" customFormat="1" ht="96" customHeight="1" x14ac:dyDescent="0.2">
      <c r="A62" s="44"/>
      <c r="B62" s="45"/>
      <c r="C62" s="44"/>
      <c r="D62" s="51"/>
      <c r="E62" s="52"/>
      <c r="F62" s="53"/>
      <c r="G62" s="44"/>
      <c r="H62" s="44"/>
      <c r="I62" s="44"/>
      <c r="J62" s="54"/>
      <c r="K62" s="49"/>
      <c r="L62" s="50"/>
    </row>
    <row r="63" spans="1:12" s="14" customFormat="1" ht="72.599999999999994" customHeight="1" x14ac:dyDescent="0.2">
      <c r="A63" s="44"/>
      <c r="B63" s="45"/>
      <c r="C63" s="44"/>
      <c r="D63" s="51"/>
      <c r="E63" s="52"/>
      <c r="F63" s="52"/>
      <c r="G63" s="44"/>
      <c r="H63" s="44"/>
      <c r="I63" s="44"/>
      <c r="J63" s="54"/>
      <c r="K63" s="49"/>
      <c r="L63" s="50"/>
    </row>
    <row r="64" spans="1:12" s="14" customFormat="1" ht="72.599999999999994" customHeight="1" x14ac:dyDescent="0.2">
      <c r="A64" s="44"/>
      <c r="B64" s="45"/>
      <c r="C64" s="44"/>
      <c r="D64" s="51"/>
      <c r="E64" s="52"/>
      <c r="F64" s="53"/>
      <c r="G64" s="44"/>
      <c r="H64" s="44"/>
      <c r="I64" s="44"/>
      <c r="J64" s="54"/>
      <c r="K64" s="49"/>
      <c r="L64" s="50"/>
    </row>
    <row r="65" spans="1:12" s="14" customFormat="1" ht="72.599999999999994" customHeight="1" x14ac:dyDescent="0.2">
      <c r="A65" s="44"/>
      <c r="B65" s="45"/>
      <c r="C65" s="44"/>
      <c r="D65" s="51"/>
      <c r="E65" s="52"/>
      <c r="F65" s="52"/>
      <c r="G65" s="44"/>
      <c r="H65" s="44"/>
      <c r="I65" s="44"/>
      <c r="J65" s="54"/>
      <c r="K65" s="49"/>
      <c r="L65" s="50"/>
    </row>
    <row r="66" spans="1:12" s="14" customFormat="1" ht="72.599999999999994" customHeight="1" x14ac:dyDescent="0.2">
      <c r="A66" s="44"/>
      <c r="B66" s="45"/>
      <c r="C66" s="44"/>
      <c r="D66" s="51"/>
      <c r="E66" s="52"/>
      <c r="F66" s="52"/>
      <c r="G66" s="44"/>
      <c r="H66" s="44"/>
      <c r="I66" s="44"/>
      <c r="J66" s="54"/>
      <c r="K66" s="49"/>
      <c r="L66" s="50"/>
    </row>
    <row r="67" spans="1:12" s="14" customFormat="1" ht="72.599999999999994" customHeight="1" x14ac:dyDescent="0.2">
      <c r="A67" s="44"/>
      <c r="B67" s="45"/>
      <c r="C67" s="44"/>
      <c r="D67" s="51"/>
      <c r="E67" s="52"/>
      <c r="F67" s="52"/>
      <c r="G67" s="44"/>
      <c r="H67" s="44"/>
      <c r="I67" s="44"/>
      <c r="J67" s="54"/>
      <c r="K67" s="49"/>
      <c r="L67" s="50"/>
    </row>
    <row r="68" spans="1:12" s="14" customFormat="1" ht="72.599999999999994" customHeight="1" x14ac:dyDescent="0.2">
      <c r="A68" s="44"/>
      <c r="B68" s="45"/>
      <c r="C68" s="44"/>
      <c r="D68" s="51"/>
      <c r="E68" s="52"/>
      <c r="F68" s="53"/>
      <c r="G68" s="44"/>
      <c r="H68" s="44"/>
      <c r="I68" s="44"/>
      <c r="J68" s="54"/>
      <c r="K68" s="49"/>
      <c r="L68" s="50"/>
    </row>
    <row r="69" spans="1:12" s="14" customFormat="1" ht="75" customHeight="1" x14ac:dyDescent="0.2">
      <c r="A69" s="44"/>
      <c r="B69" s="45"/>
      <c r="C69" s="44"/>
      <c r="D69" s="51"/>
      <c r="E69" s="52"/>
      <c r="F69" s="53"/>
      <c r="G69" s="44"/>
      <c r="H69" s="44"/>
      <c r="I69" s="44"/>
      <c r="J69" s="54"/>
      <c r="K69" s="49"/>
      <c r="L69" s="50"/>
    </row>
    <row r="70" spans="1:12" s="14" customFormat="1" ht="102.75" customHeight="1" x14ac:dyDescent="0.2">
      <c r="A70" s="44"/>
      <c r="B70" s="45"/>
      <c r="C70" s="44"/>
      <c r="D70" s="51"/>
      <c r="E70" s="52"/>
      <c r="F70" s="52"/>
      <c r="G70" s="44"/>
      <c r="H70" s="44"/>
      <c r="I70" s="44"/>
      <c r="J70" s="54"/>
      <c r="K70" s="49"/>
      <c r="L70" s="50"/>
    </row>
    <row r="71" spans="1:12" s="14" customFormat="1" ht="72.599999999999994" customHeight="1" x14ac:dyDescent="0.2">
      <c r="A71" s="44"/>
      <c r="B71" s="45"/>
      <c r="C71" s="44"/>
      <c r="D71" s="51"/>
      <c r="E71" s="52"/>
      <c r="F71" s="52"/>
      <c r="G71" s="44"/>
      <c r="H71" s="44"/>
      <c r="I71" s="44"/>
      <c r="J71" s="54"/>
      <c r="K71" s="49"/>
      <c r="L71" s="50"/>
    </row>
    <row r="72" spans="1:12" s="14" customFormat="1" ht="77.45" customHeight="1" x14ac:dyDescent="0.2">
      <c r="A72" s="44"/>
      <c r="B72" s="45"/>
      <c r="C72" s="44"/>
      <c r="D72" s="51"/>
      <c r="E72" s="52"/>
      <c r="F72" s="52"/>
      <c r="G72" s="44"/>
      <c r="H72" s="44"/>
      <c r="I72" s="44"/>
      <c r="J72" s="54"/>
      <c r="K72" s="49"/>
      <c r="L72" s="50"/>
    </row>
    <row r="73" spans="1:12" s="14" customFormat="1" ht="76.900000000000006" customHeight="1" x14ac:dyDescent="0.2">
      <c r="A73" s="44"/>
      <c r="B73" s="45"/>
      <c r="C73" s="44"/>
      <c r="D73" s="51"/>
      <c r="E73" s="52"/>
      <c r="F73" s="53"/>
      <c r="G73" s="44"/>
      <c r="H73" s="44"/>
      <c r="I73" s="44"/>
      <c r="J73" s="54"/>
      <c r="K73" s="49"/>
      <c r="L73" s="50"/>
    </row>
    <row r="74" spans="1:12" ht="66.599999999999994" customHeight="1" x14ac:dyDescent="0.2">
      <c r="A74" s="44"/>
      <c r="B74" s="45"/>
      <c r="C74" s="44"/>
      <c r="D74" s="51"/>
      <c r="E74" s="52"/>
      <c r="F74" s="52"/>
      <c r="G74" s="44"/>
      <c r="H74" s="44"/>
      <c r="I74" s="44"/>
      <c r="J74" s="54"/>
      <c r="K74" s="49"/>
      <c r="L74" s="55"/>
    </row>
    <row r="75" spans="1:12" ht="66.599999999999994" customHeight="1" x14ac:dyDescent="0.2">
      <c r="A75" s="44"/>
      <c r="B75" s="45"/>
      <c r="C75" s="44"/>
      <c r="D75" s="51"/>
      <c r="E75" s="52"/>
      <c r="F75" s="53"/>
      <c r="G75" s="44"/>
      <c r="H75" s="44"/>
      <c r="I75" s="44"/>
      <c r="J75" s="54"/>
      <c r="K75" s="49"/>
      <c r="L75" s="55"/>
    </row>
    <row r="76" spans="1:12" ht="126.75" customHeight="1" x14ac:dyDescent="0.2">
      <c r="A76" s="44"/>
      <c r="B76" s="45"/>
      <c r="C76" s="44"/>
      <c r="D76" s="51"/>
      <c r="E76" s="52"/>
      <c r="F76" s="53"/>
      <c r="G76" s="44"/>
      <c r="H76" s="44"/>
      <c r="I76" s="44"/>
      <c r="J76" s="54"/>
      <c r="K76" s="49"/>
      <c r="L76" s="55"/>
    </row>
    <row r="77" spans="1:12" ht="64.900000000000006" customHeight="1" x14ac:dyDescent="0.2">
      <c r="A77" s="44"/>
      <c r="B77" s="45"/>
      <c r="C77" s="44"/>
      <c r="D77" s="51"/>
      <c r="E77" s="52"/>
      <c r="F77" s="53"/>
      <c r="G77" s="44"/>
      <c r="H77" s="44"/>
      <c r="I77" s="44"/>
      <c r="J77" s="54"/>
      <c r="K77" s="49"/>
      <c r="L77" s="55"/>
    </row>
    <row r="78" spans="1:12" ht="83.45" customHeight="1" x14ac:dyDescent="0.2">
      <c r="A78" s="44"/>
      <c r="B78" s="45"/>
      <c r="C78" s="44"/>
      <c r="D78" s="51"/>
      <c r="E78" s="52"/>
      <c r="F78" s="53"/>
      <c r="G78" s="44"/>
      <c r="H78" s="44"/>
      <c r="I78" s="44"/>
      <c r="J78" s="54"/>
      <c r="K78" s="49"/>
      <c r="L78" s="55"/>
    </row>
    <row r="79" spans="1:12" ht="79.150000000000006" customHeight="1" x14ac:dyDescent="0.2">
      <c r="A79" s="44"/>
      <c r="B79" s="45"/>
      <c r="C79" s="44"/>
      <c r="D79" s="51"/>
      <c r="E79" s="52"/>
      <c r="F79" s="52"/>
      <c r="G79" s="44"/>
      <c r="H79" s="44"/>
      <c r="I79" s="44"/>
      <c r="J79" s="54"/>
      <c r="K79" s="49"/>
      <c r="L79" s="55"/>
    </row>
    <row r="80" spans="1:12" ht="114.6" customHeight="1" x14ac:dyDescent="0.2">
      <c r="A80" s="44"/>
      <c r="B80" s="45"/>
      <c r="C80" s="44"/>
      <c r="D80" s="44"/>
      <c r="E80" s="46"/>
      <c r="F80" s="47"/>
      <c r="G80" s="44"/>
      <c r="H80" s="44"/>
      <c r="I80" s="44"/>
      <c r="J80" s="48"/>
      <c r="K80" s="49"/>
      <c r="L80" s="55"/>
    </row>
    <row r="81" spans="1:12" ht="79.150000000000006" customHeight="1" x14ac:dyDescent="0.2">
      <c r="A81" s="44"/>
      <c r="B81" s="45"/>
      <c r="C81" s="44"/>
      <c r="D81" s="51"/>
      <c r="E81" s="52"/>
      <c r="F81" s="53"/>
      <c r="G81" s="44"/>
      <c r="H81" s="44"/>
      <c r="I81" s="44"/>
      <c r="J81" s="48"/>
      <c r="K81" s="49"/>
      <c r="L81" s="55"/>
    </row>
    <row r="82" spans="1:12" ht="123.75" customHeight="1" x14ac:dyDescent="0.2">
      <c r="A82" s="44"/>
      <c r="B82" s="45"/>
      <c r="C82" s="44"/>
      <c r="D82" s="44"/>
      <c r="E82" s="46"/>
      <c r="F82" s="47"/>
      <c r="G82" s="44"/>
      <c r="H82" s="44"/>
      <c r="I82" s="44"/>
      <c r="J82" s="48"/>
      <c r="K82" s="49"/>
      <c r="L82" s="55"/>
    </row>
    <row r="83" spans="1:12" ht="73.150000000000006" customHeight="1" x14ac:dyDescent="0.2">
      <c r="A83" s="44"/>
      <c r="B83" s="45"/>
      <c r="C83" s="44"/>
      <c r="D83" s="44"/>
      <c r="E83" s="46"/>
      <c r="F83" s="47"/>
      <c r="G83" s="44"/>
      <c r="H83" s="44"/>
      <c r="I83" s="44"/>
      <c r="J83" s="48"/>
      <c r="K83" s="49"/>
      <c r="L83" s="55"/>
    </row>
    <row r="84" spans="1:12" ht="121.9" customHeight="1" x14ac:dyDescent="0.2">
      <c r="A84" s="44"/>
      <c r="B84" s="45"/>
      <c r="C84" s="44"/>
      <c r="D84" s="44"/>
      <c r="E84" s="46"/>
      <c r="F84" s="47"/>
      <c r="G84" s="44"/>
      <c r="H84" s="44"/>
      <c r="I84" s="44"/>
      <c r="J84" s="48"/>
      <c r="K84" s="49"/>
      <c r="L84" s="55"/>
    </row>
    <row r="85" spans="1:12" ht="124.5" customHeight="1" x14ac:dyDescent="0.2">
      <c r="A85" s="44"/>
      <c r="B85" s="45"/>
      <c r="C85" s="44"/>
      <c r="D85" s="44"/>
      <c r="E85" s="46"/>
      <c r="F85" s="47"/>
      <c r="G85" s="44"/>
      <c r="H85" s="44"/>
      <c r="I85" s="44"/>
      <c r="J85" s="48"/>
      <c r="K85" s="49"/>
      <c r="L85" s="55"/>
    </row>
    <row r="86" spans="1:12" ht="76.900000000000006" customHeight="1" x14ac:dyDescent="0.2">
      <c r="A86" s="44"/>
      <c r="B86" s="45"/>
      <c r="C86" s="44"/>
      <c r="D86" s="44"/>
      <c r="E86" s="46"/>
      <c r="F86" s="47"/>
      <c r="G86" s="44"/>
      <c r="H86" s="44"/>
      <c r="I86" s="44"/>
      <c r="J86" s="48"/>
      <c r="K86" s="49"/>
      <c r="L86" s="55"/>
    </row>
    <row r="87" spans="1:12" ht="76.900000000000006" customHeight="1" x14ac:dyDescent="0.2">
      <c r="A87" s="44"/>
      <c r="B87" s="45"/>
      <c r="C87" s="44"/>
      <c r="D87" s="44"/>
      <c r="E87" s="46"/>
      <c r="F87" s="47"/>
      <c r="G87" s="44"/>
      <c r="H87" s="44"/>
      <c r="I87" s="44"/>
      <c r="J87" s="48"/>
      <c r="K87" s="49"/>
      <c r="L87" s="55"/>
    </row>
    <row r="88" spans="1:12" ht="76.900000000000006" customHeight="1" x14ac:dyDescent="0.2">
      <c r="A88" s="44"/>
      <c r="B88" s="45"/>
      <c r="C88" s="44"/>
      <c r="D88" s="44"/>
      <c r="E88" s="46"/>
      <c r="F88" s="47"/>
      <c r="G88" s="44"/>
      <c r="H88" s="44"/>
      <c r="I88" s="44"/>
      <c r="J88" s="48"/>
      <c r="K88" s="49"/>
      <c r="L88" s="55"/>
    </row>
    <row r="89" spans="1:12" ht="76.900000000000006" customHeight="1" x14ac:dyDescent="0.2">
      <c r="A89" s="44"/>
      <c r="B89" s="45"/>
      <c r="C89" s="44"/>
      <c r="D89" s="44"/>
      <c r="E89" s="46"/>
      <c r="F89" s="47"/>
      <c r="G89" s="44"/>
      <c r="H89" s="44"/>
      <c r="I89" s="44"/>
      <c r="J89" s="48"/>
      <c r="K89" s="49"/>
      <c r="L89" s="55"/>
    </row>
    <row r="90" spans="1:12" ht="76.900000000000006" customHeight="1" x14ac:dyDescent="0.2">
      <c r="A90" s="44"/>
      <c r="B90" s="45"/>
      <c r="C90" s="44"/>
      <c r="D90" s="44"/>
      <c r="E90" s="46"/>
      <c r="F90" s="47"/>
      <c r="G90" s="44"/>
      <c r="H90" s="44"/>
      <c r="I90" s="44"/>
      <c r="J90" s="48"/>
      <c r="K90" s="49"/>
      <c r="L90" s="55"/>
    </row>
    <row r="91" spans="1:12" ht="132" customHeight="1" x14ac:dyDescent="0.2">
      <c r="A91" s="44"/>
      <c r="B91" s="45"/>
      <c r="C91" s="44"/>
      <c r="D91" s="44"/>
      <c r="E91" s="46"/>
      <c r="F91" s="47"/>
      <c r="G91" s="44"/>
      <c r="H91" s="44"/>
      <c r="I91" s="44"/>
      <c r="J91" s="48"/>
      <c r="K91" s="49"/>
      <c r="L91" s="55"/>
    </row>
    <row r="92" spans="1:12" ht="127.5" customHeight="1" x14ac:dyDescent="0.2">
      <c r="A92" s="44"/>
      <c r="B92" s="45"/>
      <c r="C92" s="44"/>
      <c r="D92" s="44"/>
      <c r="E92" s="46"/>
      <c r="F92" s="47"/>
      <c r="G92" s="44"/>
      <c r="H92" s="44"/>
      <c r="I92" s="44"/>
      <c r="J92" s="48"/>
      <c r="K92" s="49"/>
      <c r="L92" s="55"/>
    </row>
    <row r="93" spans="1:12" ht="131.25" customHeight="1" x14ac:dyDescent="0.2">
      <c r="A93" s="44"/>
      <c r="B93" s="45"/>
      <c r="C93" s="44"/>
      <c r="D93" s="44"/>
      <c r="E93" s="46"/>
      <c r="F93" s="47"/>
      <c r="G93" s="44"/>
      <c r="H93" s="44"/>
      <c r="I93" s="44"/>
      <c r="J93" s="48"/>
      <c r="K93" s="49"/>
      <c r="L93" s="55"/>
    </row>
    <row r="94" spans="1:12" ht="126" customHeight="1" x14ac:dyDescent="0.2">
      <c r="A94" s="44"/>
      <c r="B94" s="45"/>
      <c r="C94" s="44"/>
      <c r="D94" s="44"/>
      <c r="E94" s="46"/>
      <c r="F94" s="47"/>
      <c r="G94" s="44"/>
      <c r="H94" s="44"/>
      <c r="I94" s="44"/>
      <c r="J94" s="48"/>
      <c r="K94" s="49"/>
      <c r="L94" s="55"/>
    </row>
    <row r="95" spans="1:12" x14ac:dyDescent="0.2">
      <c r="A95" s="44"/>
      <c r="B95" s="45"/>
      <c r="C95" s="44"/>
      <c r="D95" s="44"/>
      <c r="E95" s="46"/>
      <c r="F95" s="44"/>
      <c r="G95" s="44"/>
      <c r="H95" s="44"/>
      <c r="I95" s="44"/>
      <c r="J95" s="48"/>
      <c r="K95" s="49"/>
      <c r="L95" s="55"/>
    </row>
    <row r="96" spans="1:12" ht="126.75" customHeight="1" x14ac:dyDescent="0.2">
      <c r="A96" s="44"/>
      <c r="B96" s="45"/>
      <c r="C96" s="44"/>
      <c r="D96" s="44"/>
      <c r="E96" s="46"/>
      <c r="F96" s="47"/>
      <c r="G96" s="44"/>
      <c r="H96" s="44"/>
      <c r="I96" s="44"/>
      <c r="J96" s="48"/>
      <c r="K96" s="49"/>
      <c r="L96" s="55"/>
    </row>
    <row r="97" spans="1:12" ht="126.75" customHeight="1" x14ac:dyDescent="0.2">
      <c r="A97" s="44"/>
      <c r="B97" s="45"/>
      <c r="C97" s="44"/>
      <c r="D97" s="44"/>
      <c r="E97" s="46"/>
      <c r="F97" s="47"/>
      <c r="G97" s="44"/>
      <c r="H97" s="44"/>
      <c r="I97" s="44"/>
      <c r="J97" s="48"/>
      <c r="K97" s="49"/>
      <c r="L97" s="55"/>
    </row>
    <row r="98" spans="1:12" ht="129.75" customHeight="1" x14ac:dyDescent="0.2">
      <c r="A98" s="44"/>
      <c r="B98" s="45"/>
      <c r="C98" s="44"/>
      <c r="D98" s="44"/>
      <c r="E98" s="46"/>
      <c r="F98" s="47"/>
      <c r="G98" s="44"/>
      <c r="H98" s="44"/>
      <c r="I98" s="44"/>
      <c r="J98" s="48"/>
      <c r="K98" s="49"/>
      <c r="L98" s="55"/>
    </row>
    <row r="99" spans="1:12" ht="91.9" customHeight="1" x14ac:dyDescent="0.2">
      <c r="A99" s="44"/>
      <c r="B99" s="45"/>
      <c r="C99" s="44"/>
      <c r="D99" s="51"/>
      <c r="E99" s="52"/>
      <c r="F99" s="53"/>
      <c r="G99" s="44"/>
      <c r="H99" s="44"/>
      <c r="I99" s="44"/>
      <c r="J99" s="48"/>
      <c r="K99" s="49"/>
      <c r="L99" s="55"/>
    </row>
    <row r="100" spans="1:12" ht="66.599999999999994" customHeight="1" x14ac:dyDescent="0.2">
      <c r="A100" s="44"/>
      <c r="B100" s="45"/>
      <c r="C100" s="44"/>
      <c r="D100" s="51"/>
      <c r="E100" s="52"/>
      <c r="F100" s="53"/>
      <c r="G100" s="44"/>
      <c r="H100" s="44"/>
      <c r="I100" s="44"/>
      <c r="J100" s="48"/>
      <c r="K100" s="49"/>
      <c r="L100" s="55"/>
    </row>
    <row r="101" spans="1:12" ht="139.9" customHeight="1" x14ac:dyDescent="0.2">
      <c r="A101" s="44"/>
      <c r="B101" s="45"/>
      <c r="C101" s="44"/>
      <c r="D101" s="44"/>
      <c r="E101" s="47"/>
      <c r="F101" s="47"/>
      <c r="G101" s="44"/>
      <c r="H101" s="44"/>
      <c r="I101" s="44"/>
      <c r="J101" s="48"/>
      <c r="K101" s="49"/>
      <c r="L101" s="55"/>
    </row>
    <row r="102" spans="1:12" ht="120.6" customHeight="1" x14ac:dyDescent="0.2">
      <c r="A102" s="44"/>
      <c r="B102" s="45"/>
      <c r="C102" s="44"/>
      <c r="D102" s="44"/>
      <c r="E102" s="46"/>
      <c r="F102" s="47"/>
      <c r="G102" s="44"/>
      <c r="H102" s="44"/>
      <c r="I102" s="44"/>
      <c r="J102" s="48"/>
      <c r="K102" s="49"/>
      <c r="L102" s="56"/>
    </row>
    <row r="103" spans="1:12" ht="135" customHeight="1" x14ac:dyDescent="0.2">
      <c r="A103" s="70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55"/>
    </row>
    <row r="104" spans="1:12" ht="135" customHeight="1" x14ac:dyDescent="0.2">
      <c r="A104" s="70"/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50"/>
    </row>
    <row r="105" spans="1:12" ht="135" customHeight="1" x14ac:dyDescent="0.2">
      <c r="A105" s="70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50"/>
    </row>
    <row r="106" spans="1:12" ht="135" customHeight="1" x14ac:dyDescent="0.2">
      <c r="A106" s="70"/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55"/>
    </row>
    <row r="107" spans="1:12" ht="135" customHeight="1" x14ac:dyDescent="0.2">
      <c r="A107" s="70"/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55"/>
    </row>
    <row r="108" spans="1:12" ht="135" customHeight="1" x14ac:dyDescent="0.2">
      <c r="A108" s="70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55"/>
    </row>
    <row r="109" spans="1:12" ht="135" customHeight="1" x14ac:dyDescent="0.2">
      <c r="A109" s="70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55"/>
    </row>
    <row r="110" spans="1:12" ht="135" customHeight="1" x14ac:dyDescent="0.2">
      <c r="A110" s="70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55"/>
    </row>
    <row r="111" spans="1:12" ht="135" customHeight="1" x14ac:dyDescent="0.2">
      <c r="A111" s="70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55"/>
    </row>
    <row r="112" spans="1:12" ht="135" customHeight="1" x14ac:dyDescent="0.2">
      <c r="A112" s="70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55"/>
    </row>
    <row r="113" spans="1:12" ht="135" customHeight="1" x14ac:dyDescent="0.2">
      <c r="A113" s="70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55"/>
    </row>
    <row r="114" spans="1:12" ht="135" customHeight="1" x14ac:dyDescent="0.2">
      <c r="A114" s="70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55"/>
    </row>
    <row r="115" spans="1:12" ht="135" customHeight="1" x14ac:dyDescent="0.2">
      <c r="A115" s="70"/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55"/>
    </row>
    <row r="116" spans="1:12" ht="135" customHeight="1" x14ac:dyDescent="0.2">
      <c r="A116" s="70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55"/>
    </row>
    <row r="117" spans="1:12" ht="135" customHeight="1" x14ac:dyDescent="0.2">
      <c r="A117" s="70"/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56"/>
    </row>
    <row r="118" spans="1:12" ht="135" customHeight="1" x14ac:dyDescent="0.2">
      <c r="A118" s="70"/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55"/>
    </row>
    <row r="119" spans="1:12" ht="135" customHeight="1" x14ac:dyDescent="0.2">
      <c r="A119" s="70"/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55"/>
    </row>
    <row r="120" spans="1:12" ht="135" customHeight="1" x14ac:dyDescent="0.2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55"/>
    </row>
    <row r="121" spans="1:12" ht="66" customHeight="1" x14ac:dyDescent="0.2">
      <c r="A121" s="70"/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55"/>
    </row>
    <row r="122" spans="1:12" ht="78" customHeight="1" x14ac:dyDescent="0.2">
      <c r="A122" s="70"/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55"/>
    </row>
    <row r="123" spans="1:12" ht="123" customHeight="1" x14ac:dyDescent="0.2">
      <c r="A123" s="70"/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55"/>
    </row>
    <row r="124" spans="1:12" ht="123.75" customHeight="1" x14ac:dyDescent="0.2">
      <c r="A124" s="70"/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55"/>
    </row>
    <row r="125" spans="1:12" ht="58.5" customHeight="1" x14ac:dyDescent="0.2">
      <c r="A125" s="70"/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55"/>
    </row>
    <row r="126" spans="1:12" ht="117" customHeight="1" x14ac:dyDescent="0.2">
      <c r="A126" s="70"/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55"/>
    </row>
    <row r="127" spans="1:12" ht="63" customHeight="1" x14ac:dyDescent="0.2">
      <c r="A127" s="70"/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55"/>
    </row>
    <row r="128" spans="1:12" ht="60.75" customHeight="1" x14ac:dyDescent="0.2">
      <c r="A128" s="70"/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55"/>
    </row>
    <row r="129" spans="1:12" ht="62.25" customHeight="1" x14ac:dyDescent="0.2">
      <c r="A129" s="70"/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55"/>
    </row>
    <row r="130" spans="1:12" x14ac:dyDescent="0.2">
      <c r="A130" s="70"/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55"/>
    </row>
    <row r="131" spans="1:12" ht="123" customHeight="1" x14ac:dyDescent="0.2">
      <c r="A131" s="70"/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55"/>
    </row>
    <row r="132" spans="1:12" ht="123" customHeight="1" x14ac:dyDescent="0.2">
      <c r="A132" s="70"/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55"/>
    </row>
    <row r="133" spans="1:12" x14ac:dyDescent="0.2">
      <c r="A133" s="70"/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55"/>
    </row>
    <row r="134" spans="1:12" x14ac:dyDescent="0.2">
      <c r="A134" s="70"/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55"/>
    </row>
    <row r="135" spans="1:12" x14ac:dyDescent="0.2">
      <c r="A135" s="55"/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</row>
    <row r="136" spans="1:12" x14ac:dyDescent="0.2">
      <c r="A136" s="55"/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</row>
    <row r="137" spans="1:12" x14ac:dyDescent="0.2">
      <c r="A137" s="55"/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</row>
    <row r="138" spans="1:12" x14ac:dyDescent="0.2">
      <c r="A138" s="55"/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</row>
    <row r="139" spans="1:12" x14ac:dyDescent="0.2">
      <c r="A139" s="55"/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</row>
    <row r="140" spans="1:12" x14ac:dyDescent="0.2">
      <c r="A140" s="55"/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</row>
    <row r="141" spans="1:12" s="40" customFormat="1" x14ac:dyDescent="0.2">
      <c r="A141" s="66"/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</row>
    <row r="142" spans="1:12" s="40" customFormat="1" x14ac:dyDescent="0.2">
      <c r="A142" s="66"/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7"/>
    </row>
    <row r="143" spans="1:12" s="40" customFormat="1" x14ac:dyDescent="0.2">
      <c r="A143" s="66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</row>
    <row r="144" spans="1:12" x14ac:dyDescent="0.2">
      <c r="A144" s="55"/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</row>
    <row r="145" spans="1:12" x14ac:dyDescent="0.2">
      <c r="A145" s="55"/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</row>
    <row r="146" spans="1:12" x14ac:dyDescent="0.2">
      <c r="A146" s="55"/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</row>
    <row r="147" spans="1:12" x14ac:dyDescent="0.2">
      <c r="A147" s="55"/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</row>
    <row r="148" spans="1:12" x14ac:dyDescent="0.2">
      <c r="A148" s="55"/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70"/>
    </row>
    <row r="149" spans="1:12" x14ac:dyDescent="0.2">
      <c r="A149" s="55"/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</row>
    <row r="150" spans="1:12" x14ac:dyDescent="0.2">
      <c r="A150" s="76"/>
    </row>
    <row r="151" spans="1:12" x14ac:dyDescent="0.2">
      <c r="A151" s="20"/>
    </row>
    <row r="177" ht="128.25" customHeight="1" x14ac:dyDescent="0.2"/>
  </sheetData>
  <mergeCells count="8">
    <mergeCell ref="A1:L1"/>
    <mergeCell ref="A2:L2"/>
    <mergeCell ref="A3:L3"/>
    <mergeCell ref="A5:A6"/>
    <mergeCell ref="B5:B6"/>
    <mergeCell ref="C5:G5"/>
    <mergeCell ref="H5:K5"/>
    <mergeCell ref="L5:L6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77"/>
  <sheetViews>
    <sheetView topLeftCell="A53" workbookViewId="0">
      <selection activeCell="C56" sqref="C56"/>
    </sheetView>
  </sheetViews>
  <sheetFormatPr defaultRowHeight="12.75" x14ac:dyDescent="0.2"/>
  <cols>
    <col min="1" max="1" width="10.85546875" style="2" customWidth="1"/>
    <col min="2" max="2" width="14.7109375" style="2" customWidth="1"/>
    <col min="3" max="3" width="22.5703125" style="2" customWidth="1"/>
    <col min="4" max="4" width="21.42578125" style="2" customWidth="1"/>
    <col min="5" max="5" width="19.5703125" style="2" customWidth="1"/>
    <col min="6" max="6" width="12.85546875" style="2" customWidth="1"/>
    <col min="7" max="7" width="31.140625" style="2" customWidth="1"/>
    <col min="8" max="8" width="21.28515625" style="2" customWidth="1"/>
    <col min="9" max="9" width="16.7109375" style="2" customWidth="1"/>
    <col min="10" max="10" width="19.140625" style="2" customWidth="1"/>
    <col min="11" max="11" width="10.7109375" style="2" customWidth="1"/>
    <col min="12" max="12" width="19.140625" style="2" customWidth="1"/>
    <col min="13" max="16384" width="9.140625" style="2"/>
  </cols>
  <sheetData>
    <row r="1" spans="1:12" ht="14.25" x14ac:dyDescent="0.2">
      <c r="A1" s="291" t="s">
        <v>40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</row>
    <row r="2" spans="1:12" ht="15" x14ac:dyDescent="0.2">
      <c r="A2" s="291" t="s">
        <v>41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</row>
    <row r="3" spans="1:12" ht="14.25" x14ac:dyDescent="0.2">
      <c r="A3" s="291" t="s">
        <v>42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</row>
    <row r="5" spans="1:12" ht="26.25" customHeight="1" x14ac:dyDescent="0.2">
      <c r="A5" s="292" t="s">
        <v>9</v>
      </c>
      <c r="B5" s="292" t="s">
        <v>174</v>
      </c>
      <c r="C5" s="292" t="s">
        <v>0</v>
      </c>
      <c r="D5" s="292"/>
      <c r="E5" s="292"/>
      <c r="F5" s="292"/>
      <c r="G5" s="292"/>
      <c r="H5" s="292" t="s">
        <v>43</v>
      </c>
      <c r="I5" s="292"/>
      <c r="J5" s="292"/>
      <c r="K5" s="292"/>
      <c r="L5" s="292" t="s">
        <v>1</v>
      </c>
    </row>
    <row r="6" spans="1:12" ht="177" customHeight="1" x14ac:dyDescent="0.2">
      <c r="A6" s="292"/>
      <c r="B6" s="292"/>
      <c r="C6" s="3" t="s">
        <v>4</v>
      </c>
      <c r="D6" s="3" t="s">
        <v>118</v>
      </c>
      <c r="E6" s="3" t="s">
        <v>10</v>
      </c>
      <c r="F6" s="3" t="s">
        <v>44</v>
      </c>
      <c r="G6" s="3" t="s">
        <v>5</v>
      </c>
      <c r="H6" s="3" t="s">
        <v>45</v>
      </c>
      <c r="I6" s="3" t="s">
        <v>2</v>
      </c>
      <c r="J6" s="3" t="s">
        <v>273</v>
      </c>
      <c r="K6" s="3" t="s">
        <v>3</v>
      </c>
      <c r="L6" s="292"/>
    </row>
    <row r="7" spans="1:12" x14ac:dyDescent="0.2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</row>
    <row r="8" spans="1:12" ht="70.900000000000006" customHeight="1" x14ac:dyDescent="0.2">
      <c r="A8" s="4" t="s">
        <v>341</v>
      </c>
      <c r="B8" s="106">
        <v>42782</v>
      </c>
      <c r="C8" s="94" t="s">
        <v>338</v>
      </c>
      <c r="D8" s="94" t="s">
        <v>339</v>
      </c>
      <c r="E8" s="113">
        <v>1047796202013</v>
      </c>
      <c r="F8" s="113">
        <v>7710534698</v>
      </c>
      <c r="G8" s="94" t="s">
        <v>345</v>
      </c>
      <c r="H8" s="94" t="s">
        <v>288</v>
      </c>
      <c r="I8" s="94" t="s">
        <v>284</v>
      </c>
      <c r="J8" s="103">
        <v>674800</v>
      </c>
      <c r="K8" s="5">
        <v>43084</v>
      </c>
      <c r="L8" s="9"/>
    </row>
    <row r="9" spans="1:12" ht="70.900000000000006" customHeight="1" x14ac:dyDescent="0.2">
      <c r="A9" s="4" t="s">
        <v>340</v>
      </c>
      <c r="B9" s="10">
        <v>42794</v>
      </c>
      <c r="C9" s="4" t="s">
        <v>148</v>
      </c>
      <c r="D9" s="4" t="s">
        <v>292</v>
      </c>
      <c r="E9" s="16">
        <v>1078700000488</v>
      </c>
      <c r="F9" s="16">
        <v>8709011889</v>
      </c>
      <c r="G9" s="4" t="s">
        <v>333</v>
      </c>
      <c r="H9" s="4" t="s">
        <v>334</v>
      </c>
      <c r="I9" s="4" t="s">
        <v>335</v>
      </c>
      <c r="J9" s="88">
        <v>3100000</v>
      </c>
      <c r="K9" s="5">
        <v>43100</v>
      </c>
      <c r="L9" s="9"/>
    </row>
    <row r="10" spans="1:12" ht="70.900000000000006" customHeight="1" x14ac:dyDescent="0.2">
      <c r="A10" s="4" t="s">
        <v>342</v>
      </c>
      <c r="B10" s="10">
        <v>42794</v>
      </c>
      <c r="C10" s="4" t="s">
        <v>32</v>
      </c>
      <c r="D10" s="4" t="s">
        <v>178</v>
      </c>
      <c r="E10" s="6">
        <v>1028700589587</v>
      </c>
      <c r="F10" s="7">
        <v>8709012829</v>
      </c>
      <c r="G10" s="4" t="s">
        <v>217</v>
      </c>
      <c r="H10" s="4" t="s">
        <v>334</v>
      </c>
      <c r="I10" s="4" t="s">
        <v>335</v>
      </c>
      <c r="J10" s="88">
        <v>2000000</v>
      </c>
      <c r="K10" s="5">
        <v>43100</v>
      </c>
      <c r="L10" s="9"/>
    </row>
    <row r="11" spans="1:12" s="12" customFormat="1" ht="125.25" customHeight="1" x14ac:dyDescent="0.2">
      <c r="A11" s="4" t="s">
        <v>343</v>
      </c>
      <c r="B11" s="10">
        <v>42794</v>
      </c>
      <c r="C11" s="4" t="s">
        <v>7</v>
      </c>
      <c r="D11" s="18" t="s">
        <v>36</v>
      </c>
      <c r="E11" s="6">
        <v>1078700000521</v>
      </c>
      <c r="F11" s="7">
        <v>8709011896</v>
      </c>
      <c r="G11" s="4" t="s">
        <v>217</v>
      </c>
      <c r="H11" s="4" t="s">
        <v>334</v>
      </c>
      <c r="I11" s="4" t="s">
        <v>335</v>
      </c>
      <c r="J11" s="88">
        <v>751000</v>
      </c>
      <c r="K11" s="5">
        <v>43100</v>
      </c>
      <c r="L11" s="4"/>
    </row>
    <row r="12" spans="1:12" s="12" customFormat="1" ht="81" customHeight="1" x14ac:dyDescent="0.2">
      <c r="A12" s="4" t="s">
        <v>344</v>
      </c>
      <c r="B12" s="10">
        <v>42794</v>
      </c>
      <c r="C12" s="4" t="s">
        <v>336</v>
      </c>
      <c r="D12" s="18" t="s">
        <v>337</v>
      </c>
      <c r="E12" s="16">
        <v>1128700000021</v>
      </c>
      <c r="F12" s="16">
        <v>8709013653</v>
      </c>
      <c r="G12" s="4" t="s">
        <v>217</v>
      </c>
      <c r="H12" s="4" t="s">
        <v>334</v>
      </c>
      <c r="I12" s="4" t="s">
        <v>335</v>
      </c>
      <c r="J12" s="88">
        <v>149000</v>
      </c>
      <c r="K12" s="5">
        <v>43100</v>
      </c>
      <c r="L12" s="13"/>
    </row>
    <row r="13" spans="1:12" s="12" customFormat="1" ht="128.25" customHeight="1" x14ac:dyDescent="0.2">
      <c r="A13" s="4" t="s">
        <v>346</v>
      </c>
      <c r="B13" s="10">
        <v>42801</v>
      </c>
      <c r="C13" s="116" t="s">
        <v>286</v>
      </c>
      <c r="D13" s="116" t="s">
        <v>290</v>
      </c>
      <c r="E13" s="117">
        <v>1028700000119</v>
      </c>
      <c r="F13" s="118">
        <v>8709007970</v>
      </c>
      <c r="G13" s="94" t="s">
        <v>221</v>
      </c>
      <c r="H13" s="94" t="s">
        <v>288</v>
      </c>
      <c r="I13" s="94" t="s">
        <v>284</v>
      </c>
      <c r="J13" s="114">
        <v>1000000</v>
      </c>
      <c r="K13" s="106">
        <v>43054</v>
      </c>
      <c r="L13" s="13"/>
    </row>
    <row r="14" spans="1:12" s="12" customFormat="1" ht="123.75" customHeight="1" x14ac:dyDescent="0.2">
      <c r="A14" s="32" t="s">
        <v>347</v>
      </c>
      <c r="B14" s="33">
        <v>42844</v>
      </c>
      <c r="C14" s="111" t="s">
        <v>354</v>
      </c>
      <c r="D14" s="94" t="s">
        <v>357</v>
      </c>
      <c r="E14" s="95">
        <v>1028700000218</v>
      </c>
      <c r="F14" s="96">
        <v>8709007730</v>
      </c>
      <c r="G14" s="94" t="s">
        <v>221</v>
      </c>
      <c r="H14" s="94" t="s">
        <v>403</v>
      </c>
      <c r="I14" s="94" t="s">
        <v>360</v>
      </c>
      <c r="J14" s="103">
        <v>6287400</v>
      </c>
      <c r="K14" s="97">
        <v>43040</v>
      </c>
      <c r="L14" s="13"/>
    </row>
    <row r="15" spans="1:12" s="12" customFormat="1" ht="126" customHeight="1" x14ac:dyDescent="0.2">
      <c r="A15" s="32" t="s">
        <v>348</v>
      </c>
      <c r="B15" s="33">
        <v>42837</v>
      </c>
      <c r="C15" s="111" t="s">
        <v>354</v>
      </c>
      <c r="D15" s="94" t="s">
        <v>357</v>
      </c>
      <c r="E15" s="95">
        <v>1028700000218</v>
      </c>
      <c r="F15" s="96">
        <v>8709007730</v>
      </c>
      <c r="G15" s="94" t="s">
        <v>221</v>
      </c>
      <c r="H15" s="94" t="s">
        <v>403</v>
      </c>
      <c r="I15" s="94" t="s">
        <v>361</v>
      </c>
      <c r="J15" s="103">
        <v>693900</v>
      </c>
      <c r="K15" s="97">
        <v>43040</v>
      </c>
      <c r="L15" s="13"/>
    </row>
    <row r="16" spans="1:12" s="12" customFormat="1" ht="118.5" customHeight="1" x14ac:dyDescent="0.2">
      <c r="A16" s="32" t="s">
        <v>349</v>
      </c>
      <c r="B16" s="33">
        <v>42843</v>
      </c>
      <c r="C16" s="111" t="s">
        <v>355</v>
      </c>
      <c r="D16" s="94" t="s">
        <v>358</v>
      </c>
      <c r="E16" s="99">
        <v>1068700000478</v>
      </c>
      <c r="F16" s="94">
        <v>8709011053</v>
      </c>
      <c r="G16" s="94" t="s">
        <v>221</v>
      </c>
      <c r="H16" s="94" t="s">
        <v>403</v>
      </c>
      <c r="I16" s="94" t="s">
        <v>361</v>
      </c>
      <c r="J16" s="103">
        <v>806100</v>
      </c>
      <c r="K16" s="97">
        <v>43040</v>
      </c>
      <c r="L16" s="13"/>
    </row>
    <row r="17" spans="1:12" s="14" customFormat="1" ht="116.25" customHeight="1" x14ac:dyDescent="0.2">
      <c r="A17" s="4" t="s">
        <v>350</v>
      </c>
      <c r="B17" s="33">
        <v>42837</v>
      </c>
      <c r="C17" s="111" t="s">
        <v>355</v>
      </c>
      <c r="D17" s="94" t="s">
        <v>179</v>
      </c>
      <c r="E17" s="99">
        <v>1068700000478</v>
      </c>
      <c r="F17" s="94">
        <v>8709011053</v>
      </c>
      <c r="G17" s="94" t="s">
        <v>221</v>
      </c>
      <c r="H17" s="94" t="s">
        <v>403</v>
      </c>
      <c r="I17" s="111" t="s">
        <v>361</v>
      </c>
      <c r="J17" s="103">
        <v>1198900</v>
      </c>
      <c r="K17" s="97">
        <v>43040</v>
      </c>
      <c r="L17" s="13"/>
    </row>
    <row r="18" spans="1:12" s="14" customFormat="1" ht="117" customHeight="1" x14ac:dyDescent="0.2">
      <c r="A18" s="4" t="s">
        <v>351</v>
      </c>
      <c r="B18" s="33">
        <v>42844</v>
      </c>
      <c r="C18" s="111" t="s">
        <v>276</v>
      </c>
      <c r="D18" s="94" t="s">
        <v>359</v>
      </c>
      <c r="E18" s="95">
        <v>1078700000488</v>
      </c>
      <c r="F18" s="96">
        <v>8709011889</v>
      </c>
      <c r="G18" s="94" t="s">
        <v>217</v>
      </c>
      <c r="H18" s="94" t="s">
        <v>403</v>
      </c>
      <c r="I18" s="111" t="s">
        <v>361</v>
      </c>
      <c r="J18" s="103">
        <v>653900</v>
      </c>
      <c r="K18" s="97">
        <v>43079</v>
      </c>
      <c r="L18" s="13"/>
    </row>
    <row r="19" spans="1:12" s="14" customFormat="1" ht="81" customHeight="1" x14ac:dyDescent="0.2">
      <c r="A19" s="4" t="s">
        <v>352</v>
      </c>
      <c r="B19" s="33">
        <v>42844</v>
      </c>
      <c r="C19" s="111" t="s">
        <v>276</v>
      </c>
      <c r="D19" s="94" t="s">
        <v>359</v>
      </c>
      <c r="E19" s="95">
        <v>1078700000488</v>
      </c>
      <c r="F19" s="96">
        <v>8709011889</v>
      </c>
      <c r="G19" s="94" t="s">
        <v>217</v>
      </c>
      <c r="H19" s="94" t="s">
        <v>403</v>
      </c>
      <c r="I19" s="111" t="s">
        <v>361</v>
      </c>
      <c r="J19" s="103">
        <v>720200</v>
      </c>
      <c r="K19" s="38">
        <v>43040</v>
      </c>
      <c r="L19" s="13"/>
    </row>
    <row r="20" spans="1:12" s="14" customFormat="1" ht="127.5" customHeight="1" x14ac:dyDescent="0.2">
      <c r="A20" s="4" t="s">
        <v>353</v>
      </c>
      <c r="B20" s="33">
        <v>42844</v>
      </c>
      <c r="C20" s="34" t="s">
        <v>356</v>
      </c>
      <c r="D20" s="4" t="s">
        <v>152</v>
      </c>
      <c r="E20" s="16">
        <v>1028700000064</v>
      </c>
      <c r="F20" s="7">
        <v>8709007770</v>
      </c>
      <c r="G20" s="32" t="s">
        <v>222</v>
      </c>
      <c r="H20" s="32" t="s">
        <v>403</v>
      </c>
      <c r="I20" s="27" t="s">
        <v>361</v>
      </c>
      <c r="J20" s="88">
        <v>1927000</v>
      </c>
      <c r="K20" s="38">
        <v>43040</v>
      </c>
      <c r="L20" s="13"/>
    </row>
    <row r="21" spans="1:12" s="14" customFormat="1" ht="84.75" customHeight="1" x14ac:dyDescent="0.2">
      <c r="A21" s="4" t="s">
        <v>363</v>
      </c>
      <c r="B21" s="26">
        <v>42832</v>
      </c>
      <c r="C21" s="4" t="s">
        <v>366</v>
      </c>
      <c r="D21" s="28" t="s">
        <v>369</v>
      </c>
      <c r="E21" s="16">
        <v>1068700000544</v>
      </c>
      <c r="F21" s="16">
        <v>8709011328</v>
      </c>
      <c r="G21" s="4" t="s">
        <v>372</v>
      </c>
      <c r="H21" s="4" t="s">
        <v>288</v>
      </c>
      <c r="I21" s="4" t="s">
        <v>375</v>
      </c>
      <c r="J21" s="88">
        <v>3572377</v>
      </c>
      <c r="K21" s="5">
        <v>43054</v>
      </c>
      <c r="L21" s="13"/>
    </row>
    <row r="22" spans="1:12" s="14" customFormat="1" ht="113.25" customHeight="1" x14ac:dyDescent="0.2">
      <c r="A22" s="4" t="s">
        <v>364</v>
      </c>
      <c r="B22" s="26">
        <v>42832</v>
      </c>
      <c r="C22" s="4" t="s">
        <v>367</v>
      </c>
      <c r="D22" s="18" t="s">
        <v>370</v>
      </c>
      <c r="E22" s="16">
        <v>1168700050090</v>
      </c>
      <c r="F22" s="16">
        <v>8709906872</v>
      </c>
      <c r="G22" s="4" t="s">
        <v>373</v>
      </c>
      <c r="H22" s="4" t="s">
        <v>288</v>
      </c>
      <c r="I22" s="4" t="s">
        <v>375</v>
      </c>
      <c r="J22" s="88">
        <v>295000</v>
      </c>
      <c r="K22" s="5">
        <v>43054</v>
      </c>
      <c r="L22" s="13"/>
    </row>
    <row r="23" spans="1:12" s="14" customFormat="1" ht="128.25" customHeight="1" x14ac:dyDescent="0.2">
      <c r="A23" s="4" t="s">
        <v>365</v>
      </c>
      <c r="B23" s="26">
        <v>42832</v>
      </c>
      <c r="C23" s="4" t="s">
        <v>368</v>
      </c>
      <c r="D23" s="18" t="s">
        <v>371</v>
      </c>
      <c r="E23" s="16">
        <v>1168700050177</v>
      </c>
      <c r="F23" s="16">
        <v>8701005266</v>
      </c>
      <c r="G23" s="4" t="s">
        <v>374</v>
      </c>
      <c r="H23" s="4" t="s">
        <v>288</v>
      </c>
      <c r="I23" s="4" t="s">
        <v>375</v>
      </c>
      <c r="J23" s="88">
        <v>500000</v>
      </c>
      <c r="K23" s="5">
        <v>43054</v>
      </c>
      <c r="L23" s="13"/>
    </row>
    <row r="24" spans="1:12" s="14" customFormat="1" ht="118.5" customHeight="1" x14ac:dyDescent="0.2">
      <c r="A24" s="4" t="s">
        <v>378</v>
      </c>
      <c r="B24" s="26">
        <v>42839</v>
      </c>
      <c r="C24" s="4" t="s">
        <v>23</v>
      </c>
      <c r="D24" s="4" t="s">
        <v>191</v>
      </c>
      <c r="E24" s="11">
        <v>1108700000210</v>
      </c>
      <c r="F24" s="16">
        <v>8709013438</v>
      </c>
      <c r="G24" s="4" t="s">
        <v>221</v>
      </c>
      <c r="H24" s="4" t="s">
        <v>288</v>
      </c>
      <c r="I24" s="32" t="s">
        <v>301</v>
      </c>
      <c r="J24" s="89">
        <v>182000</v>
      </c>
      <c r="K24" s="5">
        <v>43054</v>
      </c>
      <c r="L24" s="13"/>
    </row>
    <row r="25" spans="1:12" s="14" customFormat="1" ht="117" customHeight="1" x14ac:dyDescent="0.2">
      <c r="A25" s="4" t="s">
        <v>379</v>
      </c>
      <c r="B25" s="26">
        <v>42839</v>
      </c>
      <c r="C25" s="4" t="s">
        <v>11</v>
      </c>
      <c r="D25" s="4" t="s">
        <v>179</v>
      </c>
      <c r="E25" s="11">
        <v>1068700000478</v>
      </c>
      <c r="F25" s="32">
        <v>8709011053</v>
      </c>
      <c r="G25" s="4" t="s">
        <v>221</v>
      </c>
      <c r="H25" s="4" t="s">
        <v>288</v>
      </c>
      <c r="I25" s="32" t="s">
        <v>301</v>
      </c>
      <c r="J25" s="89">
        <v>120000</v>
      </c>
      <c r="K25" s="5">
        <v>43054</v>
      </c>
      <c r="L25" s="13"/>
    </row>
    <row r="26" spans="1:12" s="14" customFormat="1" ht="120" customHeight="1" x14ac:dyDescent="0.2">
      <c r="A26" s="4" t="s">
        <v>380</v>
      </c>
      <c r="B26" s="26">
        <v>42839</v>
      </c>
      <c r="C26" s="4" t="s">
        <v>12</v>
      </c>
      <c r="D26" s="4" t="s">
        <v>180</v>
      </c>
      <c r="E26" s="11">
        <v>1108700000177</v>
      </c>
      <c r="F26" s="16">
        <v>8709013389</v>
      </c>
      <c r="G26" s="4" t="s">
        <v>219</v>
      </c>
      <c r="H26" s="4" t="s">
        <v>288</v>
      </c>
      <c r="I26" s="32" t="s">
        <v>301</v>
      </c>
      <c r="J26" s="89">
        <v>150000</v>
      </c>
      <c r="K26" s="5">
        <v>43054</v>
      </c>
      <c r="L26" s="13"/>
    </row>
    <row r="27" spans="1:12" s="14" customFormat="1" ht="118.5" customHeight="1" x14ac:dyDescent="0.2">
      <c r="A27" s="4" t="s">
        <v>381</v>
      </c>
      <c r="B27" s="26">
        <v>42839</v>
      </c>
      <c r="C27" s="4" t="s">
        <v>37</v>
      </c>
      <c r="D27" s="4" t="s">
        <v>208</v>
      </c>
      <c r="E27" s="11">
        <v>1108700000133</v>
      </c>
      <c r="F27" s="16">
        <v>8709013156</v>
      </c>
      <c r="G27" s="4" t="s">
        <v>221</v>
      </c>
      <c r="H27" s="4" t="s">
        <v>288</v>
      </c>
      <c r="I27" s="32" t="s">
        <v>301</v>
      </c>
      <c r="J27" s="89">
        <v>100000</v>
      </c>
      <c r="K27" s="5">
        <v>43054</v>
      </c>
      <c r="L27" s="13"/>
    </row>
    <row r="28" spans="1:12" s="14" customFormat="1" ht="119.25" customHeight="1" x14ac:dyDescent="0.2">
      <c r="A28" s="4" t="s">
        <v>382</v>
      </c>
      <c r="B28" s="26">
        <v>42839</v>
      </c>
      <c r="C28" s="4" t="s">
        <v>31</v>
      </c>
      <c r="D28" s="4" t="s">
        <v>194</v>
      </c>
      <c r="E28" s="11">
        <v>1128700000043</v>
      </c>
      <c r="F28" s="4">
        <v>8709013660</v>
      </c>
      <c r="G28" s="4" t="s">
        <v>221</v>
      </c>
      <c r="H28" s="4" t="s">
        <v>288</v>
      </c>
      <c r="I28" s="32" t="s">
        <v>301</v>
      </c>
      <c r="J28" s="89">
        <v>90000</v>
      </c>
      <c r="K28" s="5">
        <v>43054</v>
      </c>
      <c r="L28" s="13"/>
    </row>
    <row r="29" spans="1:12" s="14" customFormat="1" ht="119.25" customHeight="1" x14ac:dyDescent="0.2">
      <c r="A29" s="4" t="s">
        <v>383</v>
      </c>
      <c r="B29" s="26">
        <v>42839</v>
      </c>
      <c r="C29" s="4" t="s">
        <v>18</v>
      </c>
      <c r="D29" s="4" t="s">
        <v>186</v>
      </c>
      <c r="E29" s="11">
        <v>1088700000157</v>
      </c>
      <c r="F29" s="16">
        <v>8709012459</v>
      </c>
      <c r="G29" s="4" t="s">
        <v>220</v>
      </c>
      <c r="H29" s="4" t="s">
        <v>288</v>
      </c>
      <c r="I29" s="32" t="s">
        <v>301</v>
      </c>
      <c r="J29" s="89">
        <v>110000</v>
      </c>
      <c r="K29" s="5">
        <v>43054</v>
      </c>
      <c r="L29" s="15"/>
    </row>
    <row r="30" spans="1:12" s="14" customFormat="1" ht="118.5" customHeight="1" x14ac:dyDescent="0.2">
      <c r="A30" s="4" t="s">
        <v>384</v>
      </c>
      <c r="B30" s="26">
        <v>42839</v>
      </c>
      <c r="C30" s="4" t="s">
        <v>17</v>
      </c>
      <c r="D30" s="4" t="s">
        <v>185</v>
      </c>
      <c r="E30" s="11">
        <v>1118700000088</v>
      </c>
      <c r="F30" s="16">
        <v>8703010511</v>
      </c>
      <c r="G30" s="4" t="s">
        <v>221</v>
      </c>
      <c r="H30" s="4" t="s">
        <v>288</v>
      </c>
      <c r="I30" s="32" t="s">
        <v>301</v>
      </c>
      <c r="J30" s="89">
        <v>94500</v>
      </c>
      <c r="K30" s="5">
        <v>43054</v>
      </c>
      <c r="L30" s="15"/>
    </row>
    <row r="31" spans="1:12" s="14" customFormat="1" ht="120" customHeight="1" x14ac:dyDescent="0.2">
      <c r="A31" s="4" t="s">
        <v>385</v>
      </c>
      <c r="B31" s="26">
        <v>42839</v>
      </c>
      <c r="C31" s="4" t="s">
        <v>19</v>
      </c>
      <c r="D31" s="4" t="s">
        <v>187</v>
      </c>
      <c r="E31" s="11">
        <v>1108700000200</v>
      </c>
      <c r="F31" s="16">
        <v>8709013445</v>
      </c>
      <c r="G31" s="4" t="s">
        <v>220</v>
      </c>
      <c r="H31" s="4" t="s">
        <v>288</v>
      </c>
      <c r="I31" s="32" t="s">
        <v>301</v>
      </c>
      <c r="J31" s="89">
        <v>250000</v>
      </c>
      <c r="K31" s="5">
        <v>43054</v>
      </c>
      <c r="L31" s="15"/>
    </row>
    <row r="32" spans="1:12" s="14" customFormat="1" ht="112.5" x14ac:dyDescent="0.2">
      <c r="A32" s="4" t="s">
        <v>386</v>
      </c>
      <c r="B32" s="26">
        <v>42839</v>
      </c>
      <c r="C32" s="4" t="s">
        <v>14</v>
      </c>
      <c r="D32" s="4" t="s">
        <v>183</v>
      </c>
      <c r="E32" s="11">
        <v>1118700000077</v>
      </c>
      <c r="F32" s="16">
        <v>8703010470</v>
      </c>
      <c r="G32" s="4" t="s">
        <v>221</v>
      </c>
      <c r="H32" s="4" t="s">
        <v>288</v>
      </c>
      <c r="I32" s="32" t="s">
        <v>301</v>
      </c>
      <c r="J32" s="89">
        <v>350000</v>
      </c>
      <c r="K32" s="5">
        <v>43054</v>
      </c>
      <c r="L32" s="15"/>
    </row>
    <row r="33" spans="1:12" s="14" customFormat="1" ht="124.5" customHeight="1" x14ac:dyDescent="0.2">
      <c r="A33" s="4" t="s">
        <v>387</v>
      </c>
      <c r="B33" s="26">
        <v>42839</v>
      </c>
      <c r="C33" s="4" t="s">
        <v>61</v>
      </c>
      <c r="D33" s="4" t="s">
        <v>182</v>
      </c>
      <c r="E33" s="11">
        <v>1088700000124</v>
      </c>
      <c r="F33" s="16">
        <v>8701004590</v>
      </c>
      <c r="G33" s="4" t="s">
        <v>221</v>
      </c>
      <c r="H33" s="4" t="s">
        <v>288</v>
      </c>
      <c r="I33" s="32" t="s">
        <v>301</v>
      </c>
      <c r="J33" s="89">
        <v>40000</v>
      </c>
      <c r="K33" s="5">
        <v>43054</v>
      </c>
      <c r="L33" s="15"/>
    </row>
    <row r="34" spans="1:12" s="14" customFormat="1" ht="121.5" customHeight="1" x14ac:dyDescent="0.2">
      <c r="A34" s="4" t="s">
        <v>388</v>
      </c>
      <c r="B34" s="26">
        <v>42839</v>
      </c>
      <c r="C34" s="4" t="s">
        <v>35</v>
      </c>
      <c r="D34" s="4" t="s">
        <v>209</v>
      </c>
      <c r="E34" s="11">
        <v>1108700000034</v>
      </c>
      <c r="F34" s="16">
        <v>8709013036</v>
      </c>
      <c r="G34" s="4" t="s">
        <v>221</v>
      </c>
      <c r="H34" s="4" t="s">
        <v>288</v>
      </c>
      <c r="I34" s="32" t="s">
        <v>301</v>
      </c>
      <c r="J34" s="89">
        <v>33000</v>
      </c>
      <c r="K34" s="5">
        <v>43054</v>
      </c>
      <c r="L34" s="15"/>
    </row>
    <row r="35" spans="1:12" s="14" customFormat="1" ht="106.5" customHeight="1" x14ac:dyDescent="0.2">
      <c r="A35" s="4" t="s">
        <v>389</v>
      </c>
      <c r="B35" s="26">
        <v>42839</v>
      </c>
      <c r="C35" s="4" t="s">
        <v>27</v>
      </c>
      <c r="D35" s="4" t="s">
        <v>193</v>
      </c>
      <c r="E35" s="11">
        <v>1118700000100</v>
      </c>
      <c r="F35" s="16">
        <v>8709013607</v>
      </c>
      <c r="G35" s="4" t="s">
        <v>221</v>
      </c>
      <c r="H35" s="4" t="s">
        <v>288</v>
      </c>
      <c r="I35" s="32" t="s">
        <v>301</v>
      </c>
      <c r="J35" s="89">
        <v>150000</v>
      </c>
      <c r="K35" s="5">
        <v>43054</v>
      </c>
      <c r="L35" s="15"/>
    </row>
    <row r="36" spans="1:12" s="14" customFormat="1" ht="112.5" x14ac:dyDescent="0.2">
      <c r="A36" s="4" t="s">
        <v>390</v>
      </c>
      <c r="B36" s="26">
        <v>42839</v>
      </c>
      <c r="C36" s="4" t="s">
        <v>24</v>
      </c>
      <c r="D36" s="4" t="s">
        <v>151</v>
      </c>
      <c r="E36" s="11">
        <v>1028700000240</v>
      </c>
      <c r="F36" s="16">
        <v>8709007836</v>
      </c>
      <c r="G36" s="4" t="s">
        <v>221</v>
      </c>
      <c r="H36" s="4" t="s">
        <v>288</v>
      </c>
      <c r="I36" s="32" t="s">
        <v>301</v>
      </c>
      <c r="J36" s="89">
        <v>210000</v>
      </c>
      <c r="K36" s="5">
        <v>43054</v>
      </c>
      <c r="L36" s="15"/>
    </row>
    <row r="37" spans="1:12" s="14" customFormat="1" ht="56.25" x14ac:dyDescent="0.2">
      <c r="A37" s="4" t="s">
        <v>391</v>
      </c>
      <c r="B37" s="26">
        <v>42839</v>
      </c>
      <c r="C37" s="4" t="s">
        <v>20</v>
      </c>
      <c r="D37" s="4" t="s">
        <v>188</v>
      </c>
      <c r="E37" s="11">
        <v>1098700000035</v>
      </c>
      <c r="F37" s="16">
        <v>8709012723</v>
      </c>
      <c r="G37" s="4" t="s">
        <v>220</v>
      </c>
      <c r="H37" s="4" t="s">
        <v>288</v>
      </c>
      <c r="I37" s="32" t="s">
        <v>301</v>
      </c>
      <c r="J37" s="89">
        <v>120500</v>
      </c>
      <c r="K37" s="5">
        <v>43054</v>
      </c>
      <c r="L37" s="15"/>
    </row>
    <row r="38" spans="1:12" s="14" customFormat="1" ht="67.5" x14ac:dyDescent="0.2">
      <c r="A38" s="4" t="s">
        <v>394</v>
      </c>
      <c r="B38" s="26">
        <v>42839</v>
      </c>
      <c r="C38" s="4" t="s">
        <v>376</v>
      </c>
      <c r="D38" s="4" t="s">
        <v>393</v>
      </c>
      <c r="E38" s="11">
        <v>1178709000250</v>
      </c>
      <c r="F38" s="4">
        <v>8709907308</v>
      </c>
      <c r="G38" s="4" t="s">
        <v>392</v>
      </c>
      <c r="H38" s="4" t="s">
        <v>288</v>
      </c>
      <c r="I38" s="32" t="s">
        <v>301</v>
      </c>
      <c r="J38" s="89">
        <v>300000</v>
      </c>
      <c r="K38" s="5">
        <v>43054</v>
      </c>
      <c r="L38" s="15"/>
    </row>
    <row r="39" spans="1:12" s="14" customFormat="1" ht="123.75" customHeight="1" x14ac:dyDescent="0.2">
      <c r="A39" s="4" t="s">
        <v>395</v>
      </c>
      <c r="B39" s="115">
        <v>42839</v>
      </c>
      <c r="C39" s="94" t="s">
        <v>29</v>
      </c>
      <c r="D39" s="94" t="s">
        <v>177</v>
      </c>
      <c r="E39" s="95">
        <v>1078700000488</v>
      </c>
      <c r="F39" s="96">
        <v>8709011889</v>
      </c>
      <c r="G39" s="94" t="s">
        <v>217</v>
      </c>
      <c r="H39" s="94" t="s">
        <v>288</v>
      </c>
      <c r="I39" s="94" t="s">
        <v>399</v>
      </c>
      <c r="J39" s="114">
        <v>1000000</v>
      </c>
      <c r="K39" s="5">
        <v>43054</v>
      </c>
      <c r="L39" s="15"/>
    </row>
    <row r="40" spans="1:12" s="14" customFormat="1" ht="96.75" customHeight="1" x14ac:dyDescent="0.2">
      <c r="A40" s="4" t="s">
        <v>400</v>
      </c>
      <c r="B40" s="115">
        <v>42843</v>
      </c>
      <c r="C40" s="94" t="s">
        <v>396</v>
      </c>
      <c r="D40" s="119" t="s">
        <v>398</v>
      </c>
      <c r="E40" s="120">
        <v>1056603587810</v>
      </c>
      <c r="F40" s="119">
        <v>6670089100</v>
      </c>
      <c r="G40" s="94" t="s">
        <v>397</v>
      </c>
      <c r="H40" s="94" t="s">
        <v>288</v>
      </c>
      <c r="I40" s="94" t="s">
        <v>399</v>
      </c>
      <c r="J40" s="114">
        <v>300000</v>
      </c>
      <c r="K40" s="5">
        <v>43054</v>
      </c>
      <c r="L40" s="15"/>
    </row>
    <row r="41" spans="1:12" s="14" customFormat="1" ht="96.75" customHeight="1" x14ac:dyDescent="0.2">
      <c r="A41" s="4" t="s">
        <v>402</v>
      </c>
      <c r="B41" s="26">
        <v>42871</v>
      </c>
      <c r="C41" s="94" t="s">
        <v>367</v>
      </c>
      <c r="D41" s="112" t="s">
        <v>370</v>
      </c>
      <c r="E41" s="113">
        <v>1168700050090</v>
      </c>
      <c r="F41" s="113">
        <v>8709906872</v>
      </c>
      <c r="G41" s="94" t="s">
        <v>373</v>
      </c>
      <c r="H41" s="94" t="s">
        <v>403</v>
      </c>
      <c r="I41" s="111" t="s">
        <v>361</v>
      </c>
      <c r="J41" s="114">
        <v>300000</v>
      </c>
      <c r="K41" s="97">
        <v>43040</v>
      </c>
      <c r="L41" s="15"/>
    </row>
    <row r="42" spans="1:12" s="14" customFormat="1" ht="81.75" customHeight="1" x14ac:dyDescent="0.2">
      <c r="A42" s="94" t="s">
        <v>401</v>
      </c>
      <c r="B42" s="115">
        <v>42871</v>
      </c>
      <c r="C42" s="94" t="s">
        <v>280</v>
      </c>
      <c r="D42" s="112" t="s">
        <v>279</v>
      </c>
      <c r="E42" s="95">
        <v>1028700000218</v>
      </c>
      <c r="F42" s="96">
        <v>8709007730</v>
      </c>
      <c r="G42" s="94" t="s">
        <v>221</v>
      </c>
      <c r="H42" s="94" t="s">
        <v>403</v>
      </c>
      <c r="I42" s="111" t="s">
        <v>361</v>
      </c>
      <c r="J42" s="114">
        <v>650000</v>
      </c>
      <c r="K42" s="38">
        <v>43040</v>
      </c>
      <c r="L42" s="15"/>
    </row>
    <row r="43" spans="1:12" s="14" customFormat="1" ht="82.5" customHeight="1" x14ac:dyDescent="0.2">
      <c r="A43" s="4" t="s">
        <v>404</v>
      </c>
      <c r="B43" s="33" t="s">
        <v>405</v>
      </c>
      <c r="C43" s="94" t="s">
        <v>280</v>
      </c>
      <c r="D43" s="112" t="s">
        <v>279</v>
      </c>
      <c r="E43" s="95">
        <v>1028700000218</v>
      </c>
      <c r="F43" s="96">
        <v>8709007730</v>
      </c>
      <c r="G43" s="94" t="s">
        <v>221</v>
      </c>
      <c r="H43" s="94" t="s">
        <v>288</v>
      </c>
      <c r="I43" s="94" t="s">
        <v>406</v>
      </c>
      <c r="J43" s="114">
        <v>54000000</v>
      </c>
      <c r="K43" s="38">
        <v>43040</v>
      </c>
      <c r="L43" s="15"/>
    </row>
    <row r="44" spans="1:12" s="14" customFormat="1" ht="80.25" customHeight="1" x14ac:dyDescent="0.2">
      <c r="A44" s="4" t="s">
        <v>408</v>
      </c>
      <c r="B44" s="33" t="s">
        <v>411</v>
      </c>
      <c r="C44" s="1" t="s">
        <v>443</v>
      </c>
      <c r="D44" s="18" t="s">
        <v>407</v>
      </c>
      <c r="E44" s="6">
        <v>1178709000249</v>
      </c>
      <c r="F44" s="7">
        <v>8707001927</v>
      </c>
      <c r="G44" s="31" t="s">
        <v>410</v>
      </c>
      <c r="H44" s="32" t="s">
        <v>409</v>
      </c>
      <c r="I44" s="4" t="s">
        <v>414</v>
      </c>
      <c r="J44" s="89">
        <v>3800000</v>
      </c>
      <c r="K44" s="38">
        <v>43040</v>
      </c>
      <c r="L44" s="15"/>
    </row>
    <row r="45" spans="1:12" s="14" customFormat="1" ht="109.9" customHeight="1" x14ac:dyDescent="0.2">
      <c r="A45" s="4" t="s">
        <v>413</v>
      </c>
      <c r="B45" s="33" t="s">
        <v>411</v>
      </c>
      <c r="C45" s="4" t="s">
        <v>29</v>
      </c>
      <c r="D45" s="4" t="s">
        <v>177</v>
      </c>
      <c r="E45" s="6">
        <v>1078700000488</v>
      </c>
      <c r="F45" s="7">
        <v>8709011889</v>
      </c>
      <c r="G45" s="4" t="s">
        <v>217</v>
      </c>
      <c r="H45" s="32" t="s">
        <v>409</v>
      </c>
      <c r="I45" s="4" t="s">
        <v>414</v>
      </c>
      <c r="J45" s="89">
        <v>500000</v>
      </c>
      <c r="K45" s="38">
        <v>43040</v>
      </c>
      <c r="L45" s="15"/>
    </row>
    <row r="46" spans="1:12" s="14" customFormat="1" ht="112.15" customHeight="1" x14ac:dyDescent="0.2">
      <c r="A46" s="4" t="s">
        <v>415</v>
      </c>
      <c r="B46" s="33" t="s">
        <v>411</v>
      </c>
      <c r="C46" s="1" t="s">
        <v>443</v>
      </c>
      <c r="D46" s="18" t="s">
        <v>407</v>
      </c>
      <c r="E46" s="6">
        <v>1178709000249</v>
      </c>
      <c r="F46" s="7">
        <v>8707001927</v>
      </c>
      <c r="G46" s="4" t="s">
        <v>410</v>
      </c>
      <c r="H46" s="32" t="s">
        <v>409</v>
      </c>
      <c r="I46" s="4" t="s">
        <v>414</v>
      </c>
      <c r="J46" s="89">
        <v>4500000</v>
      </c>
      <c r="K46" s="38">
        <v>43040</v>
      </c>
      <c r="L46" s="15"/>
    </row>
    <row r="47" spans="1:12" s="14" customFormat="1" ht="116.45" customHeight="1" x14ac:dyDescent="0.2">
      <c r="A47" s="4" t="s">
        <v>418</v>
      </c>
      <c r="B47" s="33" t="s">
        <v>417</v>
      </c>
      <c r="C47" s="4" t="s">
        <v>11</v>
      </c>
      <c r="D47" s="4" t="s">
        <v>179</v>
      </c>
      <c r="E47" s="11">
        <v>1068700000478</v>
      </c>
      <c r="F47" s="4">
        <v>8709011053</v>
      </c>
      <c r="G47" s="4" t="s">
        <v>221</v>
      </c>
      <c r="H47" s="32" t="s">
        <v>409</v>
      </c>
      <c r="I47" s="4" t="s">
        <v>416</v>
      </c>
      <c r="J47" s="89">
        <v>300000</v>
      </c>
      <c r="K47" s="38">
        <v>43040</v>
      </c>
      <c r="L47" s="15"/>
    </row>
    <row r="48" spans="1:12" s="14" customFormat="1" ht="117.75" customHeight="1" x14ac:dyDescent="0.2">
      <c r="A48" s="4" t="s">
        <v>419</v>
      </c>
      <c r="B48" s="33" t="s">
        <v>417</v>
      </c>
      <c r="C48" s="4" t="s">
        <v>146</v>
      </c>
      <c r="D48" s="18" t="s">
        <v>150</v>
      </c>
      <c r="E48" s="6">
        <v>1038700041522</v>
      </c>
      <c r="F48" s="7">
        <v>8709009720</v>
      </c>
      <c r="G48" s="4" t="s">
        <v>222</v>
      </c>
      <c r="H48" s="32" t="s">
        <v>409</v>
      </c>
      <c r="I48" s="4" t="s">
        <v>416</v>
      </c>
      <c r="J48" s="89">
        <v>200000</v>
      </c>
      <c r="K48" s="38">
        <v>43040</v>
      </c>
      <c r="L48" s="15"/>
    </row>
    <row r="49" spans="1:12" s="14" customFormat="1" ht="115.15" customHeight="1" x14ac:dyDescent="0.2">
      <c r="A49" s="4" t="s">
        <v>422</v>
      </c>
      <c r="B49" s="33" t="s">
        <v>417</v>
      </c>
      <c r="C49" s="94" t="s">
        <v>280</v>
      </c>
      <c r="D49" s="112" t="s">
        <v>279</v>
      </c>
      <c r="E49" s="95">
        <v>1028700000218</v>
      </c>
      <c r="F49" s="96">
        <v>8709007730</v>
      </c>
      <c r="G49" s="94" t="s">
        <v>221</v>
      </c>
      <c r="H49" s="94" t="s">
        <v>409</v>
      </c>
      <c r="I49" s="94" t="s">
        <v>421</v>
      </c>
      <c r="J49" s="121">
        <v>6059000</v>
      </c>
      <c r="K49" s="97">
        <v>43040</v>
      </c>
      <c r="L49" s="15"/>
    </row>
    <row r="50" spans="1:12" s="14" customFormat="1" ht="116.45" customHeight="1" x14ac:dyDescent="0.2">
      <c r="A50" s="4" t="s">
        <v>423</v>
      </c>
      <c r="B50" s="33" t="s">
        <v>417</v>
      </c>
      <c r="C50" s="4" t="s">
        <v>424</v>
      </c>
      <c r="D50" s="4" t="s">
        <v>425</v>
      </c>
      <c r="E50" s="105">
        <v>1178709000117</v>
      </c>
      <c r="F50" s="24">
        <v>8709907227</v>
      </c>
      <c r="G50" s="4" t="s">
        <v>221</v>
      </c>
      <c r="H50" s="32" t="s">
        <v>409</v>
      </c>
      <c r="I50" s="4" t="s">
        <v>426</v>
      </c>
      <c r="J50" s="89">
        <v>1000000</v>
      </c>
      <c r="K50" s="38">
        <v>43040</v>
      </c>
      <c r="L50" s="72"/>
    </row>
    <row r="51" spans="1:12" s="14" customFormat="1" ht="114.6" customHeight="1" x14ac:dyDescent="0.2">
      <c r="A51" s="4" t="s">
        <v>435</v>
      </c>
      <c r="B51" s="10">
        <v>42917</v>
      </c>
      <c r="C51" s="4" t="s">
        <v>24</v>
      </c>
      <c r="D51" s="4" t="s">
        <v>158</v>
      </c>
      <c r="E51" s="11">
        <v>1028700000240</v>
      </c>
      <c r="F51" s="16">
        <v>8709007836</v>
      </c>
      <c r="G51" s="4" t="s">
        <v>221</v>
      </c>
      <c r="H51" s="4" t="s">
        <v>437</v>
      </c>
      <c r="I51" s="4" t="s">
        <v>436</v>
      </c>
      <c r="J51" s="88">
        <v>400000</v>
      </c>
      <c r="K51" s="38">
        <v>43040</v>
      </c>
      <c r="L51" s="50"/>
    </row>
    <row r="52" spans="1:12" s="14" customFormat="1" ht="117.6" customHeight="1" x14ac:dyDescent="0.2">
      <c r="A52" s="94" t="s">
        <v>439</v>
      </c>
      <c r="B52" s="106">
        <v>42927</v>
      </c>
      <c r="C52" s="111" t="s">
        <v>356</v>
      </c>
      <c r="D52" s="94" t="s">
        <v>152</v>
      </c>
      <c r="E52" s="113">
        <v>1028700000064</v>
      </c>
      <c r="F52" s="96">
        <v>8709007770</v>
      </c>
      <c r="G52" s="94" t="s">
        <v>222</v>
      </c>
      <c r="H52" s="94" t="s">
        <v>403</v>
      </c>
      <c r="I52" s="111" t="s">
        <v>438</v>
      </c>
      <c r="J52" s="103">
        <v>600000</v>
      </c>
      <c r="K52" s="97">
        <v>43040</v>
      </c>
      <c r="L52" s="50"/>
    </row>
    <row r="53" spans="1:12" s="12" customFormat="1" ht="145.9" customHeight="1" x14ac:dyDescent="0.2">
      <c r="A53" s="94" t="s">
        <v>440</v>
      </c>
      <c r="B53" s="106">
        <v>42927</v>
      </c>
      <c r="C53" s="111" t="s">
        <v>356</v>
      </c>
      <c r="D53" s="94" t="s">
        <v>152</v>
      </c>
      <c r="E53" s="113">
        <v>1028700000064</v>
      </c>
      <c r="F53" s="96">
        <v>8709007770</v>
      </c>
      <c r="G53" s="94" t="s">
        <v>222</v>
      </c>
      <c r="H53" s="94" t="s">
        <v>403</v>
      </c>
      <c r="I53" s="111" t="s">
        <v>438</v>
      </c>
      <c r="J53" s="103">
        <v>170200</v>
      </c>
      <c r="K53" s="97">
        <v>43040</v>
      </c>
      <c r="L53" s="73"/>
    </row>
    <row r="54" spans="1:12" s="12" customFormat="1" ht="116.45" customHeight="1" x14ac:dyDescent="0.2">
      <c r="A54" s="4" t="s">
        <v>441</v>
      </c>
      <c r="B54" s="5">
        <v>43074</v>
      </c>
      <c r="C54" s="34" t="s">
        <v>354</v>
      </c>
      <c r="D54" s="32" t="s">
        <v>357</v>
      </c>
      <c r="E54" s="35">
        <v>1028700000218</v>
      </c>
      <c r="F54" s="36">
        <v>8709007730</v>
      </c>
      <c r="G54" s="32" t="s">
        <v>221</v>
      </c>
      <c r="H54" s="32" t="s">
        <v>409</v>
      </c>
      <c r="I54" s="32" t="s">
        <v>442</v>
      </c>
      <c r="J54" s="84">
        <v>1100000</v>
      </c>
      <c r="K54" s="38">
        <v>43040</v>
      </c>
      <c r="L54" s="73"/>
    </row>
    <row r="55" spans="1:12" s="12" customFormat="1" ht="121.9" customHeight="1" x14ac:dyDescent="0.2">
      <c r="A55" s="44"/>
      <c r="B55" s="49"/>
      <c r="C55" s="44"/>
      <c r="D55" s="44"/>
      <c r="E55" s="47"/>
      <c r="F55" s="47"/>
      <c r="G55" s="44"/>
      <c r="H55" s="44"/>
      <c r="I55" s="44"/>
      <c r="J55" s="48">
        <f>SUM(J8:J54)</f>
        <v>101508777</v>
      </c>
      <c r="K55" s="49"/>
      <c r="L55" s="73"/>
    </row>
    <row r="56" spans="1:12" s="12" customFormat="1" ht="134.44999999999999" customHeight="1" x14ac:dyDescent="0.2">
      <c r="A56" s="44"/>
      <c r="B56" s="45"/>
      <c r="C56" s="44"/>
      <c r="D56" s="44"/>
      <c r="E56" s="47"/>
      <c r="F56" s="47"/>
      <c r="G56" s="44"/>
      <c r="H56" s="44"/>
      <c r="I56" s="44"/>
      <c r="J56" s="48"/>
      <c r="K56" s="49"/>
      <c r="L56" s="73"/>
    </row>
    <row r="57" spans="1:12" s="12" customFormat="1" ht="138.6" customHeight="1" x14ac:dyDescent="0.2">
      <c r="A57" s="44"/>
      <c r="B57" s="45"/>
      <c r="C57" s="44"/>
      <c r="D57" s="44"/>
      <c r="E57" s="47"/>
      <c r="F57" s="47"/>
      <c r="G57" s="44"/>
      <c r="H57" s="44"/>
      <c r="I57" s="44"/>
      <c r="J57" s="48"/>
      <c r="K57" s="49"/>
      <c r="L57" s="73"/>
    </row>
    <row r="58" spans="1:12" ht="66.599999999999994" customHeight="1" x14ac:dyDescent="0.2">
      <c r="A58" s="44"/>
      <c r="B58" s="49"/>
      <c r="C58" s="44"/>
      <c r="D58" s="44"/>
      <c r="E58" s="52"/>
      <c r="F58" s="53"/>
      <c r="G58" s="44"/>
      <c r="H58" s="44"/>
      <c r="I58" s="44"/>
      <c r="J58" s="48"/>
      <c r="K58" s="49"/>
      <c r="L58" s="74"/>
    </row>
    <row r="59" spans="1:12" s="14" customFormat="1" ht="117.75" customHeight="1" x14ac:dyDescent="0.2">
      <c r="A59" s="44"/>
      <c r="B59" s="45"/>
      <c r="C59" s="44"/>
      <c r="D59" s="51"/>
      <c r="E59" s="52"/>
      <c r="F59" s="53"/>
      <c r="G59" s="44"/>
      <c r="H59" s="44"/>
      <c r="I59" s="44"/>
      <c r="J59" s="48"/>
      <c r="K59" s="49"/>
      <c r="L59" s="50"/>
    </row>
    <row r="60" spans="1:12" s="14" customFormat="1" ht="122.25" customHeight="1" x14ac:dyDescent="0.2">
      <c r="A60" s="44"/>
      <c r="B60" s="45"/>
      <c r="C60" s="44"/>
      <c r="D60" s="44"/>
      <c r="E60" s="46"/>
      <c r="F60" s="47"/>
      <c r="G60" s="44"/>
      <c r="H60" s="44"/>
      <c r="I60" s="44"/>
      <c r="J60" s="48"/>
      <c r="K60" s="49"/>
      <c r="L60" s="50"/>
    </row>
    <row r="61" spans="1:12" s="14" customFormat="1" ht="72.599999999999994" customHeight="1" x14ac:dyDescent="0.2">
      <c r="A61" s="44"/>
      <c r="B61" s="45"/>
      <c r="C61" s="44"/>
      <c r="D61" s="51"/>
      <c r="E61" s="52"/>
      <c r="F61" s="53"/>
      <c r="G61" s="44"/>
      <c r="H61" s="44"/>
      <c r="I61" s="44"/>
      <c r="J61" s="48"/>
      <c r="K61" s="49"/>
      <c r="L61" s="50"/>
    </row>
    <row r="62" spans="1:12" s="14" customFormat="1" ht="96" customHeight="1" x14ac:dyDescent="0.2">
      <c r="A62" s="44"/>
      <c r="B62" s="45"/>
      <c r="C62" s="44"/>
      <c r="D62" s="51"/>
      <c r="E62" s="52"/>
      <c r="F62" s="53"/>
      <c r="G62" s="44"/>
      <c r="H62" s="44"/>
      <c r="I62" s="44"/>
      <c r="J62" s="54"/>
      <c r="K62" s="49"/>
      <c r="L62" s="50"/>
    </row>
    <row r="63" spans="1:12" s="14" customFormat="1" ht="72.599999999999994" customHeight="1" x14ac:dyDescent="0.2">
      <c r="A63" s="44"/>
      <c r="B63" s="45"/>
      <c r="C63" s="44"/>
      <c r="D63" s="51"/>
      <c r="E63" s="52"/>
      <c r="F63" s="52"/>
      <c r="G63" s="44"/>
      <c r="H63" s="44"/>
      <c r="I63" s="44"/>
      <c r="J63" s="54"/>
      <c r="K63" s="49"/>
      <c r="L63" s="50"/>
    </row>
    <row r="64" spans="1:12" s="14" customFormat="1" ht="72.599999999999994" customHeight="1" x14ac:dyDescent="0.2">
      <c r="A64" s="44"/>
      <c r="B64" s="45"/>
      <c r="C64" s="44"/>
      <c r="D64" s="51"/>
      <c r="E64" s="52"/>
      <c r="F64" s="53"/>
      <c r="G64" s="44"/>
      <c r="H64" s="44"/>
      <c r="I64" s="44"/>
      <c r="J64" s="54"/>
      <c r="K64" s="49"/>
      <c r="L64" s="50"/>
    </row>
    <row r="65" spans="1:12" s="14" customFormat="1" ht="72.599999999999994" customHeight="1" x14ac:dyDescent="0.2">
      <c r="A65" s="44"/>
      <c r="B65" s="45"/>
      <c r="C65" s="44"/>
      <c r="D65" s="51"/>
      <c r="E65" s="52"/>
      <c r="F65" s="52"/>
      <c r="G65" s="44"/>
      <c r="H65" s="44"/>
      <c r="I65" s="44"/>
      <c r="J65" s="54"/>
      <c r="K65" s="49"/>
      <c r="L65" s="50"/>
    </row>
    <row r="66" spans="1:12" s="14" customFormat="1" ht="72.599999999999994" customHeight="1" x14ac:dyDescent="0.2">
      <c r="A66" s="44"/>
      <c r="B66" s="45"/>
      <c r="C66" s="44"/>
      <c r="D66" s="51"/>
      <c r="E66" s="52"/>
      <c r="F66" s="52"/>
      <c r="G66" s="44"/>
      <c r="H66" s="44"/>
      <c r="I66" s="44"/>
      <c r="J66" s="54"/>
      <c r="K66" s="49"/>
      <c r="L66" s="50"/>
    </row>
    <row r="67" spans="1:12" s="14" customFormat="1" ht="72.599999999999994" customHeight="1" x14ac:dyDescent="0.2">
      <c r="A67" s="44"/>
      <c r="B67" s="45"/>
      <c r="C67" s="44"/>
      <c r="D67" s="51"/>
      <c r="E67" s="52"/>
      <c r="F67" s="52"/>
      <c r="G67" s="44"/>
      <c r="H67" s="44"/>
      <c r="I67" s="44"/>
      <c r="J67" s="54"/>
      <c r="K67" s="49"/>
      <c r="L67" s="50"/>
    </row>
    <row r="68" spans="1:12" s="14" customFormat="1" ht="72.599999999999994" customHeight="1" x14ac:dyDescent="0.2">
      <c r="A68" s="44"/>
      <c r="B68" s="45"/>
      <c r="C68" s="44"/>
      <c r="D68" s="51"/>
      <c r="E68" s="52"/>
      <c r="F68" s="53"/>
      <c r="G68" s="44"/>
      <c r="H68" s="44"/>
      <c r="I68" s="44"/>
      <c r="J68" s="54"/>
      <c r="K68" s="49"/>
      <c r="L68" s="50"/>
    </row>
    <row r="69" spans="1:12" s="14" customFormat="1" ht="75" customHeight="1" x14ac:dyDescent="0.2">
      <c r="A69" s="44"/>
      <c r="B69" s="45"/>
      <c r="C69" s="44"/>
      <c r="D69" s="51"/>
      <c r="E69" s="52"/>
      <c r="F69" s="53"/>
      <c r="G69" s="44"/>
      <c r="H69" s="44"/>
      <c r="I69" s="44"/>
      <c r="J69" s="54"/>
      <c r="K69" s="49"/>
      <c r="L69" s="50"/>
    </row>
    <row r="70" spans="1:12" s="14" customFormat="1" ht="102.75" customHeight="1" x14ac:dyDescent="0.2">
      <c r="A70" s="44"/>
      <c r="B70" s="45"/>
      <c r="C70" s="44"/>
      <c r="D70" s="51"/>
      <c r="E70" s="52"/>
      <c r="F70" s="52"/>
      <c r="G70" s="44"/>
      <c r="H70" s="44"/>
      <c r="I70" s="44"/>
      <c r="J70" s="54"/>
      <c r="K70" s="49"/>
      <c r="L70" s="50"/>
    </row>
    <row r="71" spans="1:12" s="14" customFormat="1" ht="72.599999999999994" customHeight="1" x14ac:dyDescent="0.2">
      <c r="A71" s="44"/>
      <c r="B71" s="45"/>
      <c r="C71" s="44"/>
      <c r="D71" s="51"/>
      <c r="E71" s="52"/>
      <c r="F71" s="52"/>
      <c r="G71" s="44"/>
      <c r="H71" s="44"/>
      <c r="I71" s="44"/>
      <c r="J71" s="54"/>
      <c r="K71" s="49"/>
      <c r="L71" s="50"/>
    </row>
    <row r="72" spans="1:12" s="14" customFormat="1" ht="77.45" customHeight="1" x14ac:dyDescent="0.2">
      <c r="A72" s="44"/>
      <c r="B72" s="45"/>
      <c r="C72" s="44"/>
      <c r="D72" s="51"/>
      <c r="E72" s="52"/>
      <c r="F72" s="52"/>
      <c r="G72" s="44"/>
      <c r="H72" s="44"/>
      <c r="I72" s="44"/>
      <c r="J72" s="54"/>
      <c r="K72" s="49"/>
      <c r="L72" s="50"/>
    </row>
    <row r="73" spans="1:12" s="14" customFormat="1" ht="76.900000000000006" customHeight="1" x14ac:dyDescent="0.2">
      <c r="A73" s="44"/>
      <c r="B73" s="45"/>
      <c r="C73" s="44"/>
      <c r="D73" s="51"/>
      <c r="E73" s="52"/>
      <c r="F73" s="53"/>
      <c r="G73" s="44"/>
      <c r="H73" s="44"/>
      <c r="I73" s="44"/>
      <c r="J73" s="54"/>
      <c r="K73" s="49"/>
      <c r="L73" s="50"/>
    </row>
    <row r="74" spans="1:12" ht="66.599999999999994" customHeight="1" x14ac:dyDescent="0.2">
      <c r="A74" s="44"/>
      <c r="B74" s="45"/>
      <c r="C74" s="44"/>
      <c r="D74" s="51"/>
      <c r="E74" s="52"/>
      <c r="F74" s="52"/>
      <c r="G74" s="44"/>
      <c r="H74" s="44"/>
      <c r="I74" s="44"/>
      <c r="J74" s="54"/>
      <c r="K74" s="49"/>
      <c r="L74" s="55"/>
    </row>
    <row r="75" spans="1:12" ht="66.599999999999994" customHeight="1" x14ac:dyDescent="0.2">
      <c r="A75" s="44"/>
      <c r="B75" s="45"/>
      <c r="C75" s="44"/>
      <c r="D75" s="51"/>
      <c r="E75" s="52"/>
      <c r="F75" s="53"/>
      <c r="G75" s="44"/>
      <c r="H75" s="44"/>
      <c r="I75" s="44"/>
      <c r="J75" s="54"/>
      <c r="K75" s="49"/>
      <c r="L75" s="55"/>
    </row>
    <row r="76" spans="1:12" ht="126.75" customHeight="1" x14ac:dyDescent="0.2">
      <c r="A76" s="44"/>
      <c r="B76" s="45"/>
      <c r="C76" s="44"/>
      <c r="D76" s="51"/>
      <c r="E76" s="52"/>
      <c r="F76" s="53"/>
      <c r="G76" s="44"/>
      <c r="H76" s="44"/>
      <c r="I76" s="44"/>
      <c r="J76" s="54"/>
      <c r="K76" s="49"/>
      <c r="L76" s="55"/>
    </row>
    <row r="77" spans="1:12" ht="64.900000000000006" customHeight="1" x14ac:dyDescent="0.2">
      <c r="A77" s="44"/>
      <c r="B77" s="45"/>
      <c r="C77" s="44"/>
      <c r="D77" s="51"/>
      <c r="E77" s="52"/>
      <c r="F77" s="53"/>
      <c r="G77" s="44"/>
      <c r="H77" s="44"/>
      <c r="I77" s="44"/>
      <c r="J77" s="54"/>
      <c r="K77" s="49"/>
      <c r="L77" s="55"/>
    </row>
    <row r="78" spans="1:12" ht="83.45" customHeight="1" x14ac:dyDescent="0.2">
      <c r="A78" s="44"/>
      <c r="B78" s="45"/>
      <c r="C78" s="44"/>
      <c r="D78" s="51"/>
      <c r="E78" s="52"/>
      <c r="F78" s="53"/>
      <c r="G78" s="44"/>
      <c r="H78" s="44"/>
      <c r="I78" s="44"/>
      <c r="J78" s="54"/>
      <c r="K78" s="49"/>
      <c r="L78" s="55"/>
    </row>
    <row r="79" spans="1:12" ht="79.150000000000006" customHeight="1" x14ac:dyDescent="0.2">
      <c r="A79" s="44"/>
      <c r="B79" s="45"/>
      <c r="C79" s="44"/>
      <c r="D79" s="51"/>
      <c r="E79" s="52"/>
      <c r="F79" s="52"/>
      <c r="G79" s="44"/>
      <c r="H79" s="44"/>
      <c r="I79" s="44"/>
      <c r="J79" s="54"/>
      <c r="K79" s="49"/>
      <c r="L79" s="55"/>
    </row>
    <row r="80" spans="1:12" ht="114.6" customHeight="1" x14ac:dyDescent="0.2">
      <c r="A80" s="44"/>
      <c r="B80" s="45"/>
      <c r="C80" s="44"/>
      <c r="D80" s="44"/>
      <c r="E80" s="46"/>
      <c r="F80" s="47"/>
      <c r="G80" s="44"/>
      <c r="H80" s="44"/>
      <c r="I80" s="44"/>
      <c r="J80" s="48"/>
      <c r="K80" s="49"/>
      <c r="L80" s="55"/>
    </row>
    <row r="81" spans="1:12" ht="79.150000000000006" customHeight="1" x14ac:dyDescent="0.2">
      <c r="A81" s="44"/>
      <c r="B81" s="45"/>
      <c r="C81" s="44"/>
      <c r="D81" s="51"/>
      <c r="E81" s="52"/>
      <c r="F81" s="53"/>
      <c r="G81" s="44"/>
      <c r="H81" s="44"/>
      <c r="I81" s="44"/>
      <c r="J81" s="48"/>
      <c r="K81" s="49"/>
      <c r="L81" s="55"/>
    </row>
    <row r="82" spans="1:12" ht="123.75" customHeight="1" x14ac:dyDescent="0.2">
      <c r="A82" s="44"/>
      <c r="B82" s="45"/>
      <c r="C82" s="44"/>
      <c r="D82" s="44"/>
      <c r="E82" s="46"/>
      <c r="F82" s="47"/>
      <c r="G82" s="44"/>
      <c r="H82" s="44"/>
      <c r="I82" s="44"/>
      <c r="J82" s="48"/>
      <c r="K82" s="49"/>
      <c r="L82" s="55"/>
    </row>
    <row r="83" spans="1:12" ht="73.150000000000006" customHeight="1" x14ac:dyDescent="0.2">
      <c r="A83" s="44"/>
      <c r="B83" s="45"/>
      <c r="C83" s="44"/>
      <c r="D83" s="44"/>
      <c r="E83" s="46"/>
      <c r="F83" s="47"/>
      <c r="G83" s="44"/>
      <c r="H83" s="44"/>
      <c r="I83" s="44"/>
      <c r="J83" s="48"/>
      <c r="K83" s="49"/>
      <c r="L83" s="55"/>
    </row>
    <row r="84" spans="1:12" ht="121.9" customHeight="1" x14ac:dyDescent="0.2">
      <c r="A84" s="44"/>
      <c r="B84" s="45"/>
      <c r="C84" s="44"/>
      <c r="D84" s="44"/>
      <c r="E84" s="46"/>
      <c r="F84" s="47"/>
      <c r="G84" s="44"/>
      <c r="H84" s="44"/>
      <c r="I84" s="44"/>
      <c r="J84" s="48"/>
      <c r="K84" s="49"/>
      <c r="L84" s="55"/>
    </row>
    <row r="85" spans="1:12" ht="124.5" customHeight="1" x14ac:dyDescent="0.2">
      <c r="A85" s="44"/>
      <c r="B85" s="45"/>
      <c r="C85" s="44"/>
      <c r="D85" s="44"/>
      <c r="E85" s="46"/>
      <c r="F85" s="47"/>
      <c r="G85" s="44"/>
      <c r="H85" s="44"/>
      <c r="I85" s="44"/>
      <c r="J85" s="48"/>
      <c r="K85" s="49"/>
      <c r="L85" s="55"/>
    </row>
    <row r="86" spans="1:12" ht="76.900000000000006" customHeight="1" x14ac:dyDescent="0.2">
      <c r="A86" s="44"/>
      <c r="B86" s="45"/>
      <c r="C86" s="44"/>
      <c r="D86" s="44"/>
      <c r="E86" s="46"/>
      <c r="F86" s="47"/>
      <c r="G86" s="44"/>
      <c r="H86" s="44"/>
      <c r="I86" s="44"/>
      <c r="J86" s="48"/>
      <c r="K86" s="49"/>
      <c r="L86" s="55"/>
    </row>
    <row r="87" spans="1:12" ht="76.900000000000006" customHeight="1" x14ac:dyDescent="0.2">
      <c r="A87" s="44"/>
      <c r="B87" s="45"/>
      <c r="C87" s="44"/>
      <c r="D87" s="44"/>
      <c r="E87" s="46"/>
      <c r="F87" s="47"/>
      <c r="G87" s="44"/>
      <c r="H87" s="44"/>
      <c r="I87" s="44"/>
      <c r="J87" s="48"/>
      <c r="K87" s="49"/>
      <c r="L87" s="55"/>
    </row>
    <row r="88" spans="1:12" ht="76.900000000000006" customHeight="1" x14ac:dyDescent="0.2">
      <c r="A88" s="44"/>
      <c r="B88" s="45"/>
      <c r="C88" s="44"/>
      <c r="D88" s="44"/>
      <c r="E88" s="46"/>
      <c r="F88" s="47"/>
      <c r="G88" s="44"/>
      <c r="H88" s="44"/>
      <c r="I88" s="44"/>
      <c r="J88" s="48"/>
      <c r="K88" s="49"/>
      <c r="L88" s="55"/>
    </row>
    <row r="89" spans="1:12" ht="76.900000000000006" customHeight="1" x14ac:dyDescent="0.2">
      <c r="A89" s="44"/>
      <c r="B89" s="45"/>
      <c r="C89" s="44"/>
      <c r="D89" s="44"/>
      <c r="E89" s="46"/>
      <c r="F89" s="47"/>
      <c r="G89" s="44"/>
      <c r="H89" s="44"/>
      <c r="I89" s="44"/>
      <c r="J89" s="48"/>
      <c r="K89" s="49"/>
      <c r="L89" s="55"/>
    </row>
    <row r="90" spans="1:12" ht="76.900000000000006" customHeight="1" x14ac:dyDescent="0.2">
      <c r="A90" s="44"/>
      <c r="B90" s="45"/>
      <c r="C90" s="44"/>
      <c r="D90" s="44"/>
      <c r="E90" s="46"/>
      <c r="F90" s="47"/>
      <c r="G90" s="44"/>
      <c r="H90" s="44"/>
      <c r="I90" s="44"/>
      <c r="J90" s="48"/>
      <c r="K90" s="49"/>
      <c r="L90" s="55"/>
    </row>
    <row r="91" spans="1:12" ht="132" customHeight="1" x14ac:dyDescent="0.2">
      <c r="A91" s="44"/>
      <c r="B91" s="45"/>
      <c r="C91" s="44"/>
      <c r="D91" s="44"/>
      <c r="E91" s="46"/>
      <c r="F91" s="47"/>
      <c r="G91" s="44"/>
      <c r="H91" s="44"/>
      <c r="I91" s="44"/>
      <c r="J91" s="48"/>
      <c r="K91" s="49"/>
      <c r="L91" s="55"/>
    </row>
    <row r="92" spans="1:12" ht="127.5" customHeight="1" x14ac:dyDescent="0.2">
      <c r="A92" s="44"/>
      <c r="B92" s="45"/>
      <c r="C92" s="44"/>
      <c r="D92" s="44"/>
      <c r="E92" s="46"/>
      <c r="F92" s="47"/>
      <c r="G92" s="44"/>
      <c r="H92" s="44"/>
      <c r="I92" s="44"/>
      <c r="J92" s="48"/>
      <c r="K92" s="49"/>
      <c r="L92" s="55"/>
    </row>
    <row r="93" spans="1:12" ht="131.25" customHeight="1" x14ac:dyDescent="0.2">
      <c r="A93" s="44"/>
      <c r="B93" s="45"/>
      <c r="C93" s="44"/>
      <c r="D93" s="44"/>
      <c r="E93" s="46"/>
      <c r="F93" s="47"/>
      <c r="G93" s="44"/>
      <c r="H93" s="44"/>
      <c r="I93" s="44"/>
      <c r="J93" s="48"/>
      <c r="K93" s="49"/>
      <c r="L93" s="55"/>
    </row>
    <row r="94" spans="1:12" ht="126" customHeight="1" x14ac:dyDescent="0.2">
      <c r="A94" s="44"/>
      <c r="B94" s="45"/>
      <c r="C94" s="44"/>
      <c r="D94" s="44"/>
      <c r="E94" s="46"/>
      <c r="F94" s="47"/>
      <c r="G94" s="44"/>
      <c r="H94" s="44"/>
      <c r="I94" s="44"/>
      <c r="J94" s="48"/>
      <c r="K94" s="49"/>
      <c r="L94" s="55"/>
    </row>
    <row r="95" spans="1:12" x14ac:dyDescent="0.2">
      <c r="A95" s="44"/>
      <c r="B95" s="45"/>
      <c r="C95" s="44"/>
      <c r="D95" s="44"/>
      <c r="E95" s="46"/>
      <c r="F95" s="44"/>
      <c r="G95" s="44"/>
      <c r="H95" s="44"/>
      <c r="I95" s="44"/>
      <c r="J95" s="48"/>
      <c r="K95" s="49"/>
      <c r="L95" s="55"/>
    </row>
    <row r="96" spans="1:12" ht="126.75" customHeight="1" x14ac:dyDescent="0.2">
      <c r="A96" s="44"/>
      <c r="B96" s="45"/>
      <c r="C96" s="44"/>
      <c r="D96" s="44"/>
      <c r="E96" s="46"/>
      <c r="F96" s="47"/>
      <c r="G96" s="44"/>
      <c r="H96" s="44"/>
      <c r="I96" s="44"/>
      <c r="J96" s="48"/>
      <c r="K96" s="49"/>
      <c r="L96" s="55"/>
    </row>
    <row r="97" spans="1:12" ht="126.75" customHeight="1" x14ac:dyDescent="0.2">
      <c r="A97" s="44"/>
      <c r="B97" s="45"/>
      <c r="C97" s="44"/>
      <c r="D97" s="44"/>
      <c r="E97" s="46"/>
      <c r="F97" s="47"/>
      <c r="G97" s="44"/>
      <c r="H97" s="44"/>
      <c r="I97" s="44"/>
      <c r="J97" s="48"/>
      <c r="K97" s="49"/>
      <c r="L97" s="55"/>
    </row>
    <row r="98" spans="1:12" ht="129.75" customHeight="1" x14ac:dyDescent="0.2">
      <c r="A98" s="44"/>
      <c r="B98" s="45"/>
      <c r="C98" s="44"/>
      <c r="D98" s="44"/>
      <c r="E98" s="46"/>
      <c r="F98" s="47"/>
      <c r="G98" s="44"/>
      <c r="H98" s="44"/>
      <c r="I98" s="44"/>
      <c r="J98" s="48"/>
      <c r="K98" s="49"/>
      <c r="L98" s="55"/>
    </row>
    <row r="99" spans="1:12" ht="91.9" customHeight="1" x14ac:dyDescent="0.2">
      <c r="A99" s="44"/>
      <c r="B99" s="45"/>
      <c r="C99" s="44"/>
      <c r="D99" s="51"/>
      <c r="E99" s="52"/>
      <c r="F99" s="53"/>
      <c r="G99" s="44"/>
      <c r="H99" s="44"/>
      <c r="I99" s="44"/>
      <c r="J99" s="48"/>
      <c r="K99" s="49"/>
      <c r="L99" s="55"/>
    </row>
    <row r="100" spans="1:12" ht="66.599999999999994" customHeight="1" x14ac:dyDescent="0.2">
      <c r="A100" s="44"/>
      <c r="B100" s="45"/>
      <c r="C100" s="44"/>
      <c r="D100" s="51"/>
      <c r="E100" s="52"/>
      <c r="F100" s="53"/>
      <c r="G100" s="44"/>
      <c r="H100" s="44"/>
      <c r="I100" s="44"/>
      <c r="J100" s="48"/>
      <c r="K100" s="49"/>
      <c r="L100" s="55"/>
    </row>
    <row r="101" spans="1:12" ht="139.9" customHeight="1" x14ac:dyDescent="0.2">
      <c r="A101" s="44"/>
      <c r="B101" s="45"/>
      <c r="C101" s="44"/>
      <c r="D101" s="44"/>
      <c r="E101" s="47"/>
      <c r="F101" s="47"/>
      <c r="G101" s="44"/>
      <c r="H101" s="44"/>
      <c r="I101" s="44"/>
      <c r="J101" s="48"/>
      <c r="K101" s="49"/>
      <c r="L101" s="55"/>
    </row>
    <row r="102" spans="1:12" ht="120.6" customHeight="1" x14ac:dyDescent="0.2">
      <c r="A102" s="44"/>
      <c r="B102" s="45"/>
      <c r="C102" s="44"/>
      <c r="D102" s="44"/>
      <c r="E102" s="46"/>
      <c r="F102" s="47"/>
      <c r="G102" s="44"/>
      <c r="H102" s="44"/>
      <c r="I102" s="44"/>
      <c r="J102" s="48"/>
      <c r="K102" s="49"/>
      <c r="L102" s="56"/>
    </row>
    <row r="103" spans="1:12" ht="135" customHeight="1" x14ac:dyDescent="0.2">
      <c r="A103" s="44"/>
      <c r="B103" s="45"/>
      <c r="C103" s="44"/>
      <c r="D103" s="51"/>
      <c r="E103" s="52"/>
      <c r="F103" s="53"/>
      <c r="G103" s="44"/>
      <c r="H103" s="44"/>
      <c r="I103" s="44"/>
      <c r="J103" s="48"/>
      <c r="K103" s="49"/>
      <c r="L103" s="55"/>
    </row>
    <row r="104" spans="1:12" ht="135" customHeight="1" x14ac:dyDescent="0.2">
      <c r="A104" s="49"/>
      <c r="B104" s="45"/>
      <c r="C104" s="44"/>
      <c r="D104" s="44"/>
      <c r="E104" s="46"/>
      <c r="F104" s="44"/>
      <c r="G104" s="44"/>
      <c r="H104" s="44"/>
      <c r="I104" s="44"/>
      <c r="J104" s="48"/>
      <c r="K104" s="45"/>
      <c r="L104" s="50"/>
    </row>
    <row r="105" spans="1:12" ht="135" customHeight="1" x14ac:dyDescent="0.2">
      <c r="A105" s="49"/>
      <c r="B105" s="45"/>
      <c r="C105" s="44"/>
      <c r="D105" s="44"/>
      <c r="E105" s="46"/>
      <c r="F105" s="44"/>
      <c r="G105" s="44"/>
      <c r="H105" s="44"/>
      <c r="I105" s="44"/>
      <c r="J105" s="48"/>
      <c r="K105" s="45"/>
      <c r="L105" s="50"/>
    </row>
    <row r="106" spans="1:12" ht="135" customHeight="1" x14ac:dyDescent="0.2">
      <c r="A106" s="44"/>
      <c r="B106" s="45"/>
      <c r="C106" s="44"/>
      <c r="D106" s="44"/>
      <c r="E106" s="46"/>
      <c r="F106" s="47"/>
      <c r="G106" s="44"/>
      <c r="H106" s="44"/>
      <c r="I106" s="44"/>
      <c r="J106" s="48"/>
      <c r="K106" s="45"/>
      <c r="L106" s="55"/>
    </row>
    <row r="107" spans="1:12" ht="135" customHeight="1" x14ac:dyDescent="0.2">
      <c r="A107" s="44"/>
      <c r="B107" s="45"/>
      <c r="C107" s="44"/>
      <c r="D107" s="44"/>
      <c r="E107" s="46"/>
      <c r="F107" s="47"/>
      <c r="G107" s="44"/>
      <c r="H107" s="44"/>
      <c r="I107" s="44"/>
      <c r="J107" s="48"/>
      <c r="K107" s="45"/>
      <c r="L107" s="55"/>
    </row>
    <row r="108" spans="1:12" ht="135" customHeight="1" x14ac:dyDescent="0.2">
      <c r="A108" s="44"/>
      <c r="B108" s="45"/>
      <c r="C108" s="44"/>
      <c r="D108" s="44"/>
      <c r="E108" s="46"/>
      <c r="F108" s="47"/>
      <c r="G108" s="44"/>
      <c r="H108" s="44"/>
      <c r="I108" s="44"/>
      <c r="J108" s="48"/>
      <c r="K108" s="45"/>
      <c r="L108" s="55"/>
    </row>
    <row r="109" spans="1:12" ht="135" customHeight="1" x14ac:dyDescent="0.2">
      <c r="A109" s="44"/>
      <c r="B109" s="45"/>
      <c r="C109" s="44"/>
      <c r="D109" s="44"/>
      <c r="E109" s="46"/>
      <c r="F109" s="47"/>
      <c r="G109" s="44"/>
      <c r="H109" s="44"/>
      <c r="I109" s="44"/>
      <c r="J109" s="48"/>
      <c r="K109" s="45"/>
      <c r="L109" s="55"/>
    </row>
    <row r="110" spans="1:12" ht="135" customHeight="1" x14ac:dyDescent="0.2">
      <c r="A110" s="44"/>
      <c r="B110" s="45"/>
      <c r="C110" s="44"/>
      <c r="D110" s="44"/>
      <c r="E110" s="46"/>
      <c r="F110" s="47"/>
      <c r="G110" s="44"/>
      <c r="H110" s="44"/>
      <c r="I110" s="44"/>
      <c r="J110" s="48"/>
      <c r="K110" s="45"/>
      <c r="L110" s="55"/>
    </row>
    <row r="111" spans="1:12" ht="135" customHeight="1" x14ac:dyDescent="0.2">
      <c r="A111" s="44"/>
      <c r="B111" s="45"/>
      <c r="C111" s="44"/>
      <c r="D111" s="44"/>
      <c r="E111" s="46"/>
      <c r="F111" s="47"/>
      <c r="G111" s="44"/>
      <c r="H111" s="44"/>
      <c r="I111" s="44"/>
      <c r="J111" s="48"/>
      <c r="K111" s="45"/>
      <c r="L111" s="55"/>
    </row>
    <row r="112" spans="1:12" ht="135" customHeight="1" x14ac:dyDescent="0.2">
      <c r="A112" s="44"/>
      <c r="B112" s="45"/>
      <c r="C112" s="44"/>
      <c r="D112" s="44"/>
      <c r="E112" s="46"/>
      <c r="F112" s="47"/>
      <c r="G112" s="44"/>
      <c r="H112" s="44"/>
      <c r="I112" s="44"/>
      <c r="J112" s="48"/>
      <c r="K112" s="45"/>
      <c r="L112" s="55"/>
    </row>
    <row r="113" spans="1:12" ht="135" customHeight="1" x14ac:dyDescent="0.2">
      <c r="A113" s="44"/>
      <c r="B113" s="45"/>
      <c r="C113" s="44"/>
      <c r="D113" s="44"/>
      <c r="E113" s="46"/>
      <c r="F113" s="47"/>
      <c r="G113" s="44"/>
      <c r="H113" s="44"/>
      <c r="I113" s="44"/>
      <c r="J113" s="48"/>
      <c r="K113" s="45"/>
      <c r="L113" s="55"/>
    </row>
    <row r="114" spans="1:12" ht="135" customHeight="1" x14ac:dyDescent="0.2">
      <c r="A114" s="44"/>
      <c r="B114" s="45"/>
      <c r="C114" s="44"/>
      <c r="D114" s="44"/>
      <c r="E114" s="46"/>
      <c r="F114" s="47"/>
      <c r="G114" s="44"/>
      <c r="H114" s="44"/>
      <c r="I114" s="44"/>
      <c r="J114" s="48"/>
      <c r="K114" s="45"/>
      <c r="L114" s="55"/>
    </row>
    <row r="115" spans="1:12" ht="135" customHeight="1" x14ac:dyDescent="0.2">
      <c r="A115" s="44"/>
      <c r="B115" s="45"/>
      <c r="C115" s="44"/>
      <c r="D115" s="44"/>
      <c r="E115" s="46"/>
      <c r="F115" s="44"/>
      <c r="G115" s="44"/>
      <c r="H115" s="44"/>
      <c r="I115" s="44"/>
      <c r="J115" s="48"/>
      <c r="K115" s="45"/>
      <c r="L115" s="55"/>
    </row>
    <row r="116" spans="1:12" ht="135" customHeight="1" x14ac:dyDescent="0.2">
      <c r="A116" s="44"/>
      <c r="B116" s="45"/>
      <c r="C116" s="44"/>
      <c r="D116" s="44"/>
      <c r="E116" s="46"/>
      <c r="F116" s="47"/>
      <c r="G116" s="44"/>
      <c r="H116" s="44"/>
      <c r="I116" s="44"/>
      <c r="J116" s="48"/>
      <c r="K116" s="45"/>
      <c r="L116" s="55"/>
    </row>
    <row r="117" spans="1:12" ht="135" customHeight="1" x14ac:dyDescent="0.2">
      <c r="A117" s="44"/>
      <c r="B117" s="45"/>
      <c r="C117" s="44"/>
      <c r="D117" s="44"/>
      <c r="E117" s="46"/>
      <c r="F117" s="47"/>
      <c r="G117" s="44"/>
      <c r="H117" s="44"/>
      <c r="I117" s="44"/>
      <c r="J117" s="48"/>
      <c r="K117" s="45"/>
      <c r="L117" s="56"/>
    </row>
    <row r="118" spans="1:12" ht="135" customHeight="1" x14ac:dyDescent="0.2">
      <c r="A118" s="44"/>
      <c r="B118" s="45"/>
      <c r="C118" s="44"/>
      <c r="D118" s="51"/>
      <c r="E118" s="52"/>
      <c r="F118" s="53"/>
      <c r="G118" s="44"/>
      <c r="H118" s="44"/>
      <c r="I118" s="44"/>
      <c r="J118" s="48"/>
      <c r="K118" s="49"/>
      <c r="L118" s="55"/>
    </row>
    <row r="119" spans="1:12" ht="135" customHeight="1" x14ac:dyDescent="0.2">
      <c r="A119" s="44"/>
      <c r="B119" s="45"/>
      <c r="C119" s="44"/>
      <c r="D119" s="51"/>
      <c r="E119" s="52"/>
      <c r="F119" s="53"/>
      <c r="G119" s="44"/>
      <c r="H119" s="44"/>
      <c r="I119" s="44"/>
      <c r="J119" s="48"/>
      <c r="K119" s="49"/>
      <c r="L119" s="55"/>
    </row>
    <row r="120" spans="1:12" ht="135" customHeight="1" x14ac:dyDescent="0.2">
      <c r="A120" s="44"/>
      <c r="B120" s="45"/>
      <c r="C120" s="44"/>
      <c r="D120" s="51"/>
      <c r="E120" s="52"/>
      <c r="F120" s="53"/>
      <c r="G120" s="44"/>
      <c r="H120" s="44"/>
      <c r="I120" s="44"/>
      <c r="J120" s="48"/>
      <c r="K120" s="49"/>
      <c r="L120" s="55"/>
    </row>
    <row r="121" spans="1:12" ht="66" customHeight="1" x14ac:dyDescent="0.2">
      <c r="A121" s="44"/>
      <c r="B121" s="45"/>
      <c r="C121" s="44"/>
      <c r="D121" s="51"/>
      <c r="E121" s="52"/>
      <c r="F121" s="53"/>
      <c r="G121" s="44"/>
      <c r="H121" s="44"/>
      <c r="I121" s="44"/>
      <c r="J121" s="48"/>
      <c r="K121" s="49"/>
      <c r="L121" s="55"/>
    </row>
    <row r="122" spans="1:12" ht="78" customHeight="1" x14ac:dyDescent="0.2">
      <c r="A122" s="44"/>
      <c r="B122" s="45"/>
      <c r="C122" s="44"/>
      <c r="D122" s="51"/>
      <c r="E122" s="52"/>
      <c r="F122" s="53"/>
      <c r="G122" s="44"/>
      <c r="H122" s="44"/>
      <c r="I122" s="44"/>
      <c r="J122" s="48"/>
      <c r="K122" s="49"/>
      <c r="L122" s="55"/>
    </row>
    <row r="123" spans="1:12" ht="123" customHeight="1" x14ac:dyDescent="0.2">
      <c r="A123" s="44"/>
      <c r="B123" s="45"/>
      <c r="C123" s="44"/>
      <c r="D123" s="51"/>
      <c r="E123" s="52"/>
      <c r="F123" s="53"/>
      <c r="G123" s="44"/>
      <c r="H123" s="44"/>
      <c r="I123" s="44"/>
      <c r="J123" s="48"/>
      <c r="K123" s="49"/>
      <c r="L123" s="55"/>
    </row>
    <row r="124" spans="1:12" ht="123.75" customHeight="1" x14ac:dyDescent="0.2">
      <c r="A124" s="44"/>
      <c r="B124" s="45"/>
      <c r="C124" s="44"/>
      <c r="D124" s="44"/>
      <c r="E124" s="46"/>
      <c r="F124" s="44"/>
      <c r="G124" s="44"/>
      <c r="H124" s="44"/>
      <c r="I124" s="44"/>
      <c r="J124" s="57"/>
      <c r="K124" s="45"/>
      <c r="L124" s="55"/>
    </row>
    <row r="125" spans="1:12" ht="58.5" customHeight="1" x14ac:dyDescent="0.2">
      <c r="A125" s="44"/>
      <c r="B125" s="45"/>
      <c r="C125" s="44"/>
      <c r="D125" s="51"/>
      <c r="E125" s="52"/>
      <c r="F125" s="53"/>
      <c r="G125" s="44"/>
      <c r="H125" s="44"/>
      <c r="I125" s="44"/>
      <c r="J125" s="57"/>
      <c r="K125" s="45"/>
      <c r="L125" s="55"/>
    </row>
    <row r="126" spans="1:12" ht="117" customHeight="1" x14ac:dyDescent="0.2">
      <c r="A126" s="44"/>
      <c r="B126" s="45"/>
      <c r="C126" s="44"/>
      <c r="D126" s="44"/>
      <c r="E126" s="46"/>
      <c r="F126" s="47"/>
      <c r="G126" s="44"/>
      <c r="H126" s="44"/>
      <c r="I126" s="44"/>
      <c r="J126" s="57"/>
      <c r="K126" s="45"/>
      <c r="L126" s="55"/>
    </row>
    <row r="127" spans="1:12" ht="63" customHeight="1" x14ac:dyDescent="0.2">
      <c r="A127" s="44"/>
      <c r="B127" s="45"/>
      <c r="C127" s="44"/>
      <c r="D127" s="51"/>
      <c r="E127" s="52"/>
      <c r="F127" s="53"/>
      <c r="G127" s="44"/>
      <c r="H127" s="44"/>
      <c r="I127" s="44"/>
      <c r="J127" s="57"/>
      <c r="K127" s="45"/>
      <c r="L127" s="55"/>
    </row>
    <row r="128" spans="1:12" ht="60.75" customHeight="1" x14ac:dyDescent="0.2">
      <c r="A128" s="44"/>
      <c r="B128" s="45"/>
      <c r="C128" s="44"/>
      <c r="D128" s="51"/>
      <c r="E128" s="52"/>
      <c r="F128" s="53"/>
      <c r="G128" s="44"/>
      <c r="H128" s="44"/>
      <c r="I128" s="44"/>
      <c r="J128" s="57"/>
      <c r="K128" s="45"/>
      <c r="L128" s="55"/>
    </row>
    <row r="129" spans="1:12" ht="62.25" customHeight="1" x14ac:dyDescent="0.2">
      <c r="A129" s="44"/>
      <c r="B129" s="45"/>
      <c r="C129" s="44"/>
      <c r="D129" s="51"/>
      <c r="E129" s="52"/>
      <c r="F129" s="53"/>
      <c r="G129" s="44"/>
      <c r="H129" s="44"/>
      <c r="I129" s="44"/>
      <c r="J129" s="57"/>
      <c r="K129" s="45"/>
      <c r="L129" s="55"/>
    </row>
    <row r="130" spans="1:12" x14ac:dyDescent="0.2">
      <c r="A130" s="44"/>
      <c r="B130" s="45"/>
      <c r="C130" s="44"/>
      <c r="D130" s="51"/>
      <c r="E130" s="52"/>
      <c r="F130" s="53"/>
      <c r="G130" s="44"/>
      <c r="H130" s="44"/>
      <c r="I130" s="44"/>
      <c r="J130" s="57"/>
      <c r="K130" s="45"/>
      <c r="L130" s="55"/>
    </row>
    <row r="131" spans="1:12" ht="123" customHeight="1" x14ac:dyDescent="0.2">
      <c r="A131" s="44"/>
      <c r="B131" s="45"/>
      <c r="C131" s="44"/>
      <c r="D131" s="44"/>
      <c r="E131" s="58"/>
      <c r="F131" s="59"/>
      <c r="G131" s="44"/>
      <c r="H131" s="44"/>
      <c r="I131" s="44"/>
      <c r="J131" s="57"/>
      <c r="K131" s="45"/>
      <c r="L131" s="55"/>
    </row>
    <row r="132" spans="1:12" ht="123" customHeight="1" x14ac:dyDescent="0.2">
      <c r="A132" s="44"/>
      <c r="B132" s="45"/>
      <c r="C132" s="44"/>
      <c r="D132" s="44"/>
      <c r="E132" s="58"/>
      <c r="F132" s="59"/>
      <c r="G132" s="44"/>
      <c r="H132" s="44"/>
      <c r="I132" s="44"/>
      <c r="J132" s="57"/>
      <c r="K132" s="45"/>
      <c r="L132" s="55"/>
    </row>
    <row r="133" spans="1:12" x14ac:dyDescent="0.2">
      <c r="A133" s="44"/>
      <c r="B133" s="45"/>
      <c r="C133" s="44"/>
      <c r="D133" s="44"/>
      <c r="E133" s="47"/>
      <c r="F133" s="47"/>
      <c r="G133" s="44"/>
      <c r="H133" s="44"/>
      <c r="I133" s="44"/>
      <c r="J133" s="48"/>
      <c r="K133" s="49"/>
      <c r="L133" s="55"/>
    </row>
    <row r="134" spans="1:12" x14ac:dyDescent="0.2">
      <c r="A134" s="44"/>
      <c r="B134" s="45"/>
      <c r="C134" s="44"/>
      <c r="D134" s="44"/>
      <c r="E134" s="47"/>
      <c r="F134" s="47"/>
      <c r="G134" s="44"/>
      <c r="H134" s="44"/>
      <c r="I134" s="44"/>
      <c r="J134" s="48"/>
      <c r="K134" s="49"/>
      <c r="L134" s="55"/>
    </row>
    <row r="135" spans="1:12" x14ac:dyDescent="0.2">
      <c r="A135" s="70"/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55"/>
    </row>
    <row r="136" spans="1:12" x14ac:dyDescent="0.2">
      <c r="A136" s="70"/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55"/>
    </row>
    <row r="137" spans="1:12" x14ac:dyDescent="0.2">
      <c r="A137" s="70"/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55"/>
    </row>
    <row r="138" spans="1:12" x14ac:dyDescent="0.2">
      <c r="A138" s="70"/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55"/>
    </row>
    <row r="139" spans="1:12" x14ac:dyDescent="0.2">
      <c r="A139" s="70"/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55"/>
    </row>
    <row r="140" spans="1:12" x14ac:dyDescent="0.2">
      <c r="A140" s="70"/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55"/>
    </row>
    <row r="141" spans="1:12" s="40" customFormat="1" x14ac:dyDescent="0.2">
      <c r="A141" s="77"/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66"/>
    </row>
    <row r="142" spans="1:12" s="40" customFormat="1" x14ac:dyDescent="0.2">
      <c r="A142" s="77"/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66"/>
    </row>
    <row r="143" spans="1:12" s="40" customFormat="1" x14ac:dyDescent="0.2">
      <c r="A143" s="77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66"/>
    </row>
    <row r="144" spans="1:12" x14ac:dyDescent="0.2">
      <c r="A144" s="70"/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55"/>
    </row>
    <row r="145" spans="1:12" x14ac:dyDescent="0.2">
      <c r="A145" s="70"/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55"/>
    </row>
    <row r="146" spans="1:12" x14ac:dyDescent="0.2">
      <c r="A146" s="70"/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55"/>
    </row>
    <row r="147" spans="1:12" x14ac:dyDescent="0.2">
      <c r="A147" s="70"/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55"/>
    </row>
    <row r="148" spans="1:12" x14ac:dyDescent="0.2">
      <c r="A148" s="70"/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55"/>
    </row>
    <row r="149" spans="1:12" x14ac:dyDescent="0.2">
      <c r="A149" s="70"/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55"/>
    </row>
    <row r="150" spans="1:12" x14ac:dyDescent="0.2">
      <c r="A150" s="70"/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55"/>
    </row>
    <row r="151" spans="1:12" x14ac:dyDescent="0.2">
      <c r="A151" s="70"/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55"/>
    </row>
    <row r="177" ht="128.25" customHeight="1" x14ac:dyDescent="0.2"/>
  </sheetData>
  <mergeCells count="8">
    <mergeCell ref="A1:L1"/>
    <mergeCell ref="A2:L2"/>
    <mergeCell ref="A3:L3"/>
    <mergeCell ref="A5:A6"/>
    <mergeCell ref="B5:B6"/>
    <mergeCell ref="C5:G5"/>
    <mergeCell ref="H5:K5"/>
    <mergeCell ref="L5:L6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51"/>
  <sheetViews>
    <sheetView topLeftCell="A18" zoomScaleNormal="100" workbookViewId="0">
      <selection activeCell="C22" sqref="C22:G22"/>
    </sheetView>
  </sheetViews>
  <sheetFormatPr defaultRowHeight="12.75" x14ac:dyDescent="0.2"/>
  <cols>
    <col min="1" max="1" width="10.85546875" style="2" customWidth="1"/>
    <col min="2" max="2" width="14.7109375" style="2" customWidth="1"/>
    <col min="3" max="3" width="22.5703125" style="2" customWidth="1"/>
    <col min="4" max="4" width="21.42578125" style="2" customWidth="1"/>
    <col min="5" max="5" width="19.5703125" style="2" customWidth="1"/>
    <col min="6" max="6" width="12.85546875" style="2" customWidth="1"/>
    <col min="7" max="7" width="31.140625" style="2" customWidth="1"/>
    <col min="8" max="8" width="21.28515625" style="2" customWidth="1"/>
    <col min="9" max="9" width="16.7109375" style="2" customWidth="1"/>
    <col min="10" max="10" width="19.140625" style="2" customWidth="1"/>
    <col min="11" max="11" width="10.7109375" style="2" customWidth="1"/>
    <col min="12" max="12" width="19.140625" style="2" customWidth="1"/>
    <col min="13" max="16384" width="9.140625" style="2"/>
  </cols>
  <sheetData>
    <row r="1" spans="1:13" ht="14.25" x14ac:dyDescent="0.2">
      <c r="A1" s="291" t="s">
        <v>40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</row>
    <row r="2" spans="1:13" ht="15" x14ac:dyDescent="0.2">
      <c r="A2" s="291" t="s">
        <v>41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</row>
    <row r="3" spans="1:13" ht="14.25" x14ac:dyDescent="0.2">
      <c r="A3" s="291" t="s">
        <v>42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</row>
    <row r="5" spans="1:13" ht="26.25" customHeight="1" x14ac:dyDescent="0.2">
      <c r="A5" s="294" t="s">
        <v>9</v>
      </c>
      <c r="B5" s="294" t="s">
        <v>174</v>
      </c>
      <c r="C5" s="294" t="s">
        <v>0</v>
      </c>
      <c r="D5" s="294"/>
      <c r="E5" s="294"/>
      <c r="F5" s="294"/>
      <c r="G5" s="294"/>
      <c r="H5" s="294" t="s">
        <v>43</v>
      </c>
      <c r="I5" s="294"/>
      <c r="J5" s="294"/>
      <c r="K5" s="294"/>
      <c r="L5" s="294" t="s">
        <v>1</v>
      </c>
      <c r="M5" s="40"/>
    </row>
    <row r="6" spans="1:13" ht="177" customHeight="1" x14ac:dyDescent="0.2">
      <c r="A6" s="294"/>
      <c r="B6" s="294"/>
      <c r="C6" s="195" t="s">
        <v>4</v>
      </c>
      <c r="D6" s="195" t="s">
        <v>118</v>
      </c>
      <c r="E6" s="195" t="s">
        <v>10</v>
      </c>
      <c r="F6" s="195" t="s">
        <v>44</v>
      </c>
      <c r="G6" s="195" t="s">
        <v>5</v>
      </c>
      <c r="H6" s="195" t="s">
        <v>45</v>
      </c>
      <c r="I6" s="195" t="s">
        <v>2</v>
      </c>
      <c r="J6" s="195" t="s">
        <v>273</v>
      </c>
      <c r="K6" s="195" t="s">
        <v>3</v>
      </c>
      <c r="L6" s="294"/>
      <c r="M6" s="40"/>
    </row>
    <row r="7" spans="1:13" x14ac:dyDescent="0.2">
      <c r="A7" s="195">
        <v>1</v>
      </c>
      <c r="B7" s="195">
        <v>2</v>
      </c>
      <c r="C7" s="195">
        <v>3</v>
      </c>
      <c r="D7" s="195">
        <v>4</v>
      </c>
      <c r="E7" s="195">
        <v>5</v>
      </c>
      <c r="F7" s="195">
        <v>6</v>
      </c>
      <c r="G7" s="195">
        <v>7</v>
      </c>
      <c r="H7" s="195">
        <v>8</v>
      </c>
      <c r="I7" s="195">
        <v>9</v>
      </c>
      <c r="J7" s="195">
        <v>10</v>
      </c>
      <c r="K7" s="195">
        <v>11</v>
      </c>
      <c r="L7" s="195">
        <v>12</v>
      </c>
      <c r="M7" s="40"/>
    </row>
    <row r="8" spans="1:13" ht="103.5" customHeight="1" x14ac:dyDescent="0.2">
      <c r="A8" s="32" t="s">
        <v>444</v>
      </c>
      <c r="B8" s="200">
        <v>43117</v>
      </c>
      <c r="C8" s="34" t="s">
        <v>354</v>
      </c>
      <c r="D8" s="32" t="s">
        <v>445</v>
      </c>
      <c r="E8" s="35">
        <v>1028700000218</v>
      </c>
      <c r="F8" s="36">
        <v>8709007730</v>
      </c>
      <c r="G8" s="32" t="s">
        <v>221</v>
      </c>
      <c r="H8" s="32" t="s">
        <v>403</v>
      </c>
      <c r="I8" s="32" t="s">
        <v>360</v>
      </c>
      <c r="J8" s="110">
        <v>6300000</v>
      </c>
      <c r="K8" s="38">
        <v>43459</v>
      </c>
      <c r="L8" s="182"/>
      <c r="M8" s="40"/>
    </row>
    <row r="9" spans="1:13" ht="70.900000000000006" customHeight="1" x14ac:dyDescent="0.2">
      <c r="A9" s="32" t="s">
        <v>446</v>
      </c>
      <c r="B9" s="109">
        <v>43159</v>
      </c>
      <c r="C9" s="148" t="s">
        <v>286</v>
      </c>
      <c r="D9" s="148" t="s">
        <v>290</v>
      </c>
      <c r="E9" s="197">
        <v>1028700000119</v>
      </c>
      <c r="F9" s="198">
        <v>8709007970</v>
      </c>
      <c r="G9" s="32" t="s">
        <v>221</v>
      </c>
      <c r="H9" s="32" t="s">
        <v>288</v>
      </c>
      <c r="I9" s="32" t="s">
        <v>284</v>
      </c>
      <c r="J9" s="185">
        <v>1000000</v>
      </c>
      <c r="K9" s="38">
        <v>43459</v>
      </c>
      <c r="L9" s="182"/>
      <c r="M9" s="40"/>
    </row>
    <row r="10" spans="1:13" ht="70.900000000000006" customHeight="1" x14ac:dyDescent="0.2">
      <c r="A10" s="32" t="s">
        <v>447</v>
      </c>
      <c r="B10" s="109">
        <v>43151</v>
      </c>
      <c r="C10" s="34" t="s">
        <v>276</v>
      </c>
      <c r="D10" s="32" t="s">
        <v>359</v>
      </c>
      <c r="E10" s="35">
        <v>1078700000488</v>
      </c>
      <c r="F10" s="36">
        <v>8709011889</v>
      </c>
      <c r="G10" s="32" t="s">
        <v>217</v>
      </c>
      <c r="H10" s="32" t="s">
        <v>334</v>
      </c>
      <c r="I10" s="32" t="s">
        <v>335</v>
      </c>
      <c r="J10" s="110">
        <v>2700000</v>
      </c>
      <c r="K10" s="38">
        <v>43465</v>
      </c>
      <c r="L10" s="182"/>
      <c r="M10" s="40"/>
    </row>
    <row r="11" spans="1:13" s="12" customFormat="1" ht="125.25" customHeight="1" x14ac:dyDescent="0.2">
      <c r="A11" s="32" t="s">
        <v>448</v>
      </c>
      <c r="B11" s="109">
        <v>43151</v>
      </c>
      <c r="C11" s="32" t="s">
        <v>32</v>
      </c>
      <c r="D11" s="32" t="s">
        <v>178</v>
      </c>
      <c r="E11" s="35">
        <v>1028700589587</v>
      </c>
      <c r="F11" s="36">
        <v>8709012829</v>
      </c>
      <c r="G11" s="32" t="s">
        <v>217</v>
      </c>
      <c r="H11" s="32" t="s">
        <v>334</v>
      </c>
      <c r="I11" s="32" t="s">
        <v>335</v>
      </c>
      <c r="J11" s="110">
        <v>1500000</v>
      </c>
      <c r="K11" s="38">
        <v>43465</v>
      </c>
      <c r="L11" s="182"/>
      <c r="M11" s="201"/>
    </row>
    <row r="12" spans="1:13" s="12" customFormat="1" ht="81" customHeight="1" x14ac:dyDescent="0.2">
      <c r="A12" s="32" t="s">
        <v>449</v>
      </c>
      <c r="B12" s="109">
        <v>43151</v>
      </c>
      <c r="C12" s="32" t="s">
        <v>278</v>
      </c>
      <c r="D12" s="180" t="s">
        <v>149</v>
      </c>
      <c r="E12" s="35">
        <v>1078700000356</v>
      </c>
      <c r="F12" s="36">
        <v>8709011825</v>
      </c>
      <c r="G12" s="32" t="s">
        <v>217</v>
      </c>
      <c r="H12" s="32" t="s">
        <v>334</v>
      </c>
      <c r="I12" s="32" t="s">
        <v>335</v>
      </c>
      <c r="J12" s="110">
        <v>1500000</v>
      </c>
      <c r="K12" s="38">
        <v>43465</v>
      </c>
      <c r="L12" s="182"/>
      <c r="M12" s="201"/>
    </row>
    <row r="13" spans="1:13" s="12" customFormat="1" ht="128.25" customHeight="1" x14ac:dyDescent="0.2">
      <c r="A13" s="32" t="s">
        <v>450</v>
      </c>
      <c r="B13" s="109">
        <v>43151</v>
      </c>
      <c r="C13" s="139" t="s">
        <v>451</v>
      </c>
      <c r="D13" s="139" t="s">
        <v>452</v>
      </c>
      <c r="E13" s="140">
        <v>1138700000053</v>
      </c>
      <c r="F13" s="141">
        <v>8714220035</v>
      </c>
      <c r="G13" s="202" t="s">
        <v>217</v>
      </c>
      <c r="H13" s="32" t="s">
        <v>334</v>
      </c>
      <c r="I13" s="32" t="s">
        <v>335</v>
      </c>
      <c r="J13" s="110">
        <v>300000</v>
      </c>
      <c r="K13" s="38">
        <v>43465</v>
      </c>
      <c r="L13" s="182"/>
      <c r="M13" s="201"/>
    </row>
    <row r="14" spans="1:13" s="12" customFormat="1" ht="123.75" customHeight="1" x14ac:dyDescent="0.2">
      <c r="A14" s="32" t="s">
        <v>453</v>
      </c>
      <c r="B14" s="109" t="s">
        <v>454</v>
      </c>
      <c r="C14" s="32" t="s">
        <v>280</v>
      </c>
      <c r="D14" s="32" t="s">
        <v>279</v>
      </c>
      <c r="E14" s="35">
        <v>1028700000218</v>
      </c>
      <c r="F14" s="36">
        <v>8709007730</v>
      </c>
      <c r="G14" s="110" t="s">
        <v>221</v>
      </c>
      <c r="H14" s="32" t="s">
        <v>288</v>
      </c>
      <c r="I14" s="32" t="s">
        <v>406</v>
      </c>
      <c r="J14" s="110">
        <v>54000000</v>
      </c>
      <c r="K14" s="38">
        <v>43405</v>
      </c>
      <c r="L14" s="138"/>
      <c r="M14" s="201"/>
    </row>
    <row r="15" spans="1:13" s="12" customFormat="1" ht="126" customHeight="1" x14ac:dyDescent="0.2">
      <c r="A15" s="32" t="s">
        <v>455</v>
      </c>
      <c r="B15" s="109">
        <v>43164</v>
      </c>
      <c r="C15" s="32" t="s">
        <v>29</v>
      </c>
      <c r="D15" s="32" t="s">
        <v>177</v>
      </c>
      <c r="E15" s="35">
        <v>1078700000488</v>
      </c>
      <c r="F15" s="36">
        <v>8709011889</v>
      </c>
      <c r="G15" s="32" t="s">
        <v>217</v>
      </c>
      <c r="H15" s="32" t="s">
        <v>409</v>
      </c>
      <c r="I15" s="32" t="s">
        <v>459</v>
      </c>
      <c r="J15" s="185">
        <v>500000</v>
      </c>
      <c r="K15" s="38">
        <v>43465</v>
      </c>
      <c r="L15" s="138"/>
      <c r="M15" s="201"/>
    </row>
    <row r="16" spans="1:13" s="12" customFormat="1" ht="118.5" customHeight="1" x14ac:dyDescent="0.2">
      <c r="A16" s="32" t="s">
        <v>456</v>
      </c>
      <c r="B16" s="109">
        <v>43164</v>
      </c>
      <c r="C16" s="139" t="s">
        <v>457</v>
      </c>
      <c r="D16" s="139" t="s">
        <v>458</v>
      </c>
      <c r="E16" s="140">
        <v>1028700589741</v>
      </c>
      <c r="F16" s="141">
        <v>8714030003</v>
      </c>
      <c r="G16" s="32" t="s">
        <v>217</v>
      </c>
      <c r="H16" s="32" t="s">
        <v>409</v>
      </c>
      <c r="I16" s="32" t="s">
        <v>459</v>
      </c>
      <c r="J16" s="185">
        <v>2800000</v>
      </c>
      <c r="K16" s="38">
        <v>43465</v>
      </c>
      <c r="L16" s="138"/>
      <c r="M16" s="201"/>
    </row>
    <row r="17" spans="1:13" s="14" customFormat="1" ht="116.25" customHeight="1" x14ac:dyDescent="0.2">
      <c r="A17" s="32" t="s">
        <v>460</v>
      </c>
      <c r="B17" s="109">
        <v>43172</v>
      </c>
      <c r="C17" s="32" t="s">
        <v>424</v>
      </c>
      <c r="D17" s="32" t="s">
        <v>425</v>
      </c>
      <c r="E17" s="143">
        <v>1178709000117</v>
      </c>
      <c r="F17" s="198">
        <v>8709907227</v>
      </c>
      <c r="G17" s="32" t="s">
        <v>221</v>
      </c>
      <c r="H17" s="32" t="s">
        <v>409</v>
      </c>
      <c r="I17" s="32" t="s">
        <v>459</v>
      </c>
      <c r="J17" s="110">
        <v>4000000</v>
      </c>
      <c r="K17" s="38">
        <v>43465</v>
      </c>
      <c r="L17" s="138"/>
      <c r="M17" s="203"/>
    </row>
    <row r="18" spans="1:13" s="14" customFormat="1" ht="117" customHeight="1" x14ac:dyDescent="0.2">
      <c r="A18" s="32" t="s">
        <v>461</v>
      </c>
      <c r="B18" s="109">
        <v>43172</v>
      </c>
      <c r="C18" s="32" t="s">
        <v>338</v>
      </c>
      <c r="D18" s="32" t="s">
        <v>339</v>
      </c>
      <c r="E18" s="190">
        <v>1047796202013</v>
      </c>
      <c r="F18" s="190">
        <v>7710534698</v>
      </c>
      <c r="G18" s="32" t="s">
        <v>345</v>
      </c>
      <c r="H18" s="32" t="s">
        <v>288</v>
      </c>
      <c r="I18" s="32" t="s">
        <v>462</v>
      </c>
      <c r="J18" s="110">
        <v>300000</v>
      </c>
      <c r="K18" s="38">
        <v>43465</v>
      </c>
      <c r="L18" s="138"/>
      <c r="M18" s="203"/>
    </row>
    <row r="19" spans="1:13" s="14" customFormat="1" ht="81" customHeight="1" x14ac:dyDescent="0.2">
      <c r="A19" s="32" t="s">
        <v>463</v>
      </c>
      <c r="B19" s="109">
        <v>43172</v>
      </c>
      <c r="C19" s="34" t="s">
        <v>276</v>
      </c>
      <c r="D19" s="32" t="s">
        <v>359</v>
      </c>
      <c r="E19" s="35">
        <v>1078700000488</v>
      </c>
      <c r="F19" s="36">
        <v>8709011889</v>
      </c>
      <c r="G19" s="32" t="s">
        <v>217</v>
      </c>
      <c r="H19" s="32" t="s">
        <v>288</v>
      </c>
      <c r="I19" s="32" t="s">
        <v>462</v>
      </c>
      <c r="J19" s="110">
        <v>264000</v>
      </c>
      <c r="K19" s="38">
        <v>43465</v>
      </c>
      <c r="L19" s="138"/>
      <c r="M19" s="203"/>
    </row>
    <row r="20" spans="1:13" s="14" customFormat="1" ht="127.5" customHeight="1" x14ac:dyDescent="0.2">
      <c r="A20" s="32" t="s">
        <v>464</v>
      </c>
      <c r="B20" s="109">
        <v>43172</v>
      </c>
      <c r="C20" s="135" t="s">
        <v>465</v>
      </c>
      <c r="D20" s="32" t="s">
        <v>466</v>
      </c>
      <c r="E20" s="136">
        <v>1028700589598</v>
      </c>
      <c r="F20" s="137">
        <v>8709009015</v>
      </c>
      <c r="G20" s="135" t="s">
        <v>467</v>
      </c>
      <c r="H20" s="32" t="s">
        <v>288</v>
      </c>
      <c r="I20" s="32" t="s">
        <v>462</v>
      </c>
      <c r="J20" s="110">
        <v>236000</v>
      </c>
      <c r="K20" s="38">
        <v>43465</v>
      </c>
      <c r="L20" s="138"/>
      <c r="M20" s="203"/>
    </row>
    <row r="21" spans="1:13" s="14" customFormat="1" ht="84.75" customHeight="1" x14ac:dyDescent="0.2">
      <c r="A21" s="32" t="s">
        <v>468</v>
      </c>
      <c r="B21" s="109">
        <v>43187</v>
      </c>
      <c r="C21" s="34" t="s">
        <v>276</v>
      </c>
      <c r="D21" s="32" t="s">
        <v>359</v>
      </c>
      <c r="E21" s="35">
        <v>1078700000488</v>
      </c>
      <c r="F21" s="36">
        <v>8709011889</v>
      </c>
      <c r="G21" s="32" t="s">
        <v>217</v>
      </c>
      <c r="H21" s="32" t="s">
        <v>288</v>
      </c>
      <c r="I21" s="32" t="s">
        <v>459</v>
      </c>
      <c r="J21" s="110">
        <v>9400000</v>
      </c>
      <c r="K21" s="38">
        <v>43465</v>
      </c>
      <c r="L21" s="182"/>
      <c r="M21" s="203"/>
    </row>
    <row r="22" spans="1:13" s="14" customFormat="1" ht="113.25" customHeight="1" x14ac:dyDescent="0.2">
      <c r="A22" s="32" t="s">
        <v>469</v>
      </c>
      <c r="B22" s="109">
        <v>43187</v>
      </c>
      <c r="C22" s="32" t="s">
        <v>366</v>
      </c>
      <c r="D22" s="204" t="s">
        <v>369</v>
      </c>
      <c r="E22" s="190">
        <v>1068700000544</v>
      </c>
      <c r="F22" s="190">
        <v>8709011328</v>
      </c>
      <c r="G22" s="32" t="s">
        <v>372</v>
      </c>
      <c r="H22" s="32" t="s">
        <v>288</v>
      </c>
      <c r="I22" s="32" t="s">
        <v>470</v>
      </c>
      <c r="J22" s="110">
        <v>3400000</v>
      </c>
      <c r="K22" s="38">
        <v>43465</v>
      </c>
      <c r="L22" s="182"/>
      <c r="M22" s="203"/>
    </row>
    <row r="23" spans="1:13" s="14" customFormat="1" ht="128.25" customHeight="1" x14ac:dyDescent="0.2">
      <c r="A23" s="32" t="s">
        <v>471</v>
      </c>
      <c r="B23" s="109" t="s">
        <v>472</v>
      </c>
      <c r="C23" s="32" t="s">
        <v>280</v>
      </c>
      <c r="D23" s="180" t="s">
        <v>473</v>
      </c>
      <c r="E23" s="190">
        <v>1028700000218</v>
      </c>
      <c r="F23" s="190">
        <v>8709007730</v>
      </c>
      <c r="G23" s="110" t="s">
        <v>221</v>
      </c>
      <c r="H23" s="32" t="s">
        <v>403</v>
      </c>
      <c r="I23" s="32" t="s">
        <v>474</v>
      </c>
      <c r="J23" s="110">
        <v>4200000</v>
      </c>
      <c r="K23" s="38">
        <v>43465</v>
      </c>
      <c r="L23" s="138"/>
      <c r="M23" s="203"/>
    </row>
    <row r="24" spans="1:13" s="14" customFormat="1" ht="118.5" customHeight="1" x14ac:dyDescent="0.2">
      <c r="A24" s="32" t="s">
        <v>475</v>
      </c>
      <c r="B24" s="109" t="s">
        <v>476</v>
      </c>
      <c r="C24" s="32" t="s">
        <v>23</v>
      </c>
      <c r="D24" s="32" t="s">
        <v>191</v>
      </c>
      <c r="E24" s="41">
        <v>1108700000210</v>
      </c>
      <c r="F24" s="190">
        <v>8709013438</v>
      </c>
      <c r="G24" s="32" t="s">
        <v>221</v>
      </c>
      <c r="H24" s="32" t="s">
        <v>288</v>
      </c>
      <c r="I24" s="32" t="s">
        <v>301</v>
      </c>
      <c r="J24" s="185">
        <v>240000</v>
      </c>
      <c r="K24" s="38">
        <v>43419</v>
      </c>
      <c r="L24" s="182"/>
      <c r="M24" s="203"/>
    </row>
    <row r="25" spans="1:13" s="14" customFormat="1" ht="117" customHeight="1" x14ac:dyDescent="0.2">
      <c r="A25" s="32" t="s">
        <v>477</v>
      </c>
      <c r="B25" s="109" t="s">
        <v>476</v>
      </c>
      <c r="C25" s="32" t="s">
        <v>11</v>
      </c>
      <c r="D25" s="32" t="s">
        <v>179</v>
      </c>
      <c r="E25" s="41">
        <v>1068700000478</v>
      </c>
      <c r="F25" s="32">
        <v>8709011053</v>
      </c>
      <c r="G25" s="32" t="s">
        <v>221</v>
      </c>
      <c r="H25" s="32" t="s">
        <v>288</v>
      </c>
      <c r="I25" s="32" t="s">
        <v>301</v>
      </c>
      <c r="J25" s="185">
        <v>200000</v>
      </c>
      <c r="K25" s="38">
        <v>43419</v>
      </c>
      <c r="L25" s="182"/>
      <c r="M25" s="203"/>
    </row>
    <row r="26" spans="1:13" s="14" customFormat="1" ht="120" customHeight="1" x14ac:dyDescent="0.2">
      <c r="A26" s="32" t="s">
        <v>478</v>
      </c>
      <c r="B26" s="109" t="s">
        <v>476</v>
      </c>
      <c r="C26" s="32" t="s">
        <v>12</v>
      </c>
      <c r="D26" s="32" t="s">
        <v>180</v>
      </c>
      <c r="E26" s="41">
        <v>1108700000177</v>
      </c>
      <c r="F26" s="190">
        <v>8709013389</v>
      </c>
      <c r="G26" s="32" t="s">
        <v>219</v>
      </c>
      <c r="H26" s="32" t="s">
        <v>288</v>
      </c>
      <c r="I26" s="32" t="s">
        <v>301</v>
      </c>
      <c r="J26" s="185">
        <v>120000</v>
      </c>
      <c r="K26" s="38">
        <v>43419</v>
      </c>
      <c r="L26" s="182"/>
      <c r="M26" s="203"/>
    </row>
    <row r="27" spans="1:13" s="14" customFormat="1" ht="118.5" customHeight="1" x14ac:dyDescent="0.2">
      <c r="A27" s="32" t="s">
        <v>479</v>
      </c>
      <c r="B27" s="109" t="s">
        <v>476</v>
      </c>
      <c r="C27" s="32" t="s">
        <v>37</v>
      </c>
      <c r="D27" s="32" t="s">
        <v>208</v>
      </c>
      <c r="E27" s="41">
        <v>1108700000133</v>
      </c>
      <c r="F27" s="190">
        <v>8709013156</v>
      </c>
      <c r="G27" s="32" t="s">
        <v>221</v>
      </c>
      <c r="H27" s="32" t="s">
        <v>288</v>
      </c>
      <c r="I27" s="32" t="s">
        <v>301</v>
      </c>
      <c r="J27" s="185">
        <v>160000</v>
      </c>
      <c r="K27" s="38">
        <v>43419</v>
      </c>
      <c r="L27" s="182"/>
      <c r="M27" s="203"/>
    </row>
    <row r="28" spans="1:13" s="14" customFormat="1" ht="119.25" customHeight="1" x14ac:dyDescent="0.2">
      <c r="A28" s="32" t="s">
        <v>480</v>
      </c>
      <c r="B28" s="109" t="s">
        <v>476</v>
      </c>
      <c r="C28" s="32" t="s">
        <v>18</v>
      </c>
      <c r="D28" s="32" t="s">
        <v>186</v>
      </c>
      <c r="E28" s="41">
        <v>1088700000157</v>
      </c>
      <c r="F28" s="190">
        <v>8709012459</v>
      </c>
      <c r="G28" s="32" t="s">
        <v>220</v>
      </c>
      <c r="H28" s="32" t="s">
        <v>288</v>
      </c>
      <c r="I28" s="32" t="s">
        <v>301</v>
      </c>
      <c r="J28" s="185">
        <v>190000</v>
      </c>
      <c r="K28" s="38">
        <v>43419</v>
      </c>
      <c r="L28" s="182"/>
      <c r="M28" s="203"/>
    </row>
    <row r="29" spans="1:13" s="14" customFormat="1" ht="119.25" customHeight="1" x14ac:dyDescent="0.2">
      <c r="A29" s="32" t="s">
        <v>481</v>
      </c>
      <c r="B29" s="109" t="s">
        <v>476</v>
      </c>
      <c r="C29" s="32" t="s">
        <v>17</v>
      </c>
      <c r="D29" s="32" t="s">
        <v>185</v>
      </c>
      <c r="E29" s="41">
        <v>1118700000088</v>
      </c>
      <c r="F29" s="190">
        <v>8703010511</v>
      </c>
      <c r="G29" s="32" t="s">
        <v>221</v>
      </c>
      <c r="H29" s="32" t="s">
        <v>288</v>
      </c>
      <c r="I29" s="32" t="s">
        <v>301</v>
      </c>
      <c r="J29" s="185">
        <v>170000</v>
      </c>
      <c r="K29" s="38">
        <v>43419</v>
      </c>
      <c r="L29" s="182"/>
      <c r="M29" s="203"/>
    </row>
    <row r="30" spans="1:13" s="14" customFormat="1" ht="118.5" customHeight="1" x14ac:dyDescent="0.2">
      <c r="A30" s="32" t="s">
        <v>482</v>
      </c>
      <c r="B30" s="109" t="s">
        <v>476</v>
      </c>
      <c r="C30" s="32" t="s">
        <v>19</v>
      </c>
      <c r="D30" s="32" t="s">
        <v>187</v>
      </c>
      <c r="E30" s="41">
        <v>1108700000200</v>
      </c>
      <c r="F30" s="190">
        <v>8709013445</v>
      </c>
      <c r="G30" s="32" t="s">
        <v>220</v>
      </c>
      <c r="H30" s="32" t="s">
        <v>288</v>
      </c>
      <c r="I30" s="32" t="s">
        <v>301</v>
      </c>
      <c r="J30" s="185">
        <v>200000</v>
      </c>
      <c r="K30" s="38">
        <v>43419</v>
      </c>
      <c r="L30" s="182"/>
      <c r="M30" s="203"/>
    </row>
    <row r="31" spans="1:13" s="14" customFormat="1" ht="120" customHeight="1" x14ac:dyDescent="0.2">
      <c r="A31" s="32" t="s">
        <v>483</v>
      </c>
      <c r="B31" s="109" t="s">
        <v>476</v>
      </c>
      <c r="C31" s="32" t="s">
        <v>14</v>
      </c>
      <c r="D31" s="32" t="s">
        <v>183</v>
      </c>
      <c r="E31" s="41">
        <v>1118700000077</v>
      </c>
      <c r="F31" s="190">
        <v>8703010470</v>
      </c>
      <c r="G31" s="32" t="s">
        <v>221</v>
      </c>
      <c r="H31" s="32" t="s">
        <v>288</v>
      </c>
      <c r="I31" s="32" t="s">
        <v>301</v>
      </c>
      <c r="J31" s="185">
        <v>200000</v>
      </c>
      <c r="K31" s="38">
        <v>43419</v>
      </c>
      <c r="L31" s="182"/>
      <c r="M31" s="203"/>
    </row>
    <row r="32" spans="1:13" s="14" customFormat="1" ht="112.5" x14ac:dyDescent="0.2">
      <c r="A32" s="32" t="s">
        <v>484</v>
      </c>
      <c r="B32" s="109" t="s">
        <v>476</v>
      </c>
      <c r="C32" s="32" t="s">
        <v>61</v>
      </c>
      <c r="D32" s="32" t="s">
        <v>182</v>
      </c>
      <c r="E32" s="41">
        <v>1088700000124</v>
      </c>
      <c r="F32" s="190">
        <v>8701004590</v>
      </c>
      <c r="G32" s="32" t="s">
        <v>221</v>
      </c>
      <c r="H32" s="32" t="s">
        <v>288</v>
      </c>
      <c r="I32" s="32" t="s">
        <v>301</v>
      </c>
      <c r="J32" s="185">
        <v>200000</v>
      </c>
      <c r="K32" s="38">
        <v>43419</v>
      </c>
      <c r="L32" s="182"/>
      <c r="M32" s="203"/>
    </row>
    <row r="33" spans="1:13" s="14" customFormat="1" ht="124.5" customHeight="1" x14ac:dyDescent="0.2">
      <c r="A33" s="32" t="s">
        <v>485</v>
      </c>
      <c r="B33" s="109" t="s">
        <v>476</v>
      </c>
      <c r="C33" s="32" t="s">
        <v>35</v>
      </c>
      <c r="D33" s="32" t="s">
        <v>209</v>
      </c>
      <c r="E33" s="41">
        <v>1108700000034</v>
      </c>
      <c r="F33" s="190">
        <v>8709013036</v>
      </c>
      <c r="G33" s="32" t="s">
        <v>221</v>
      </c>
      <c r="H33" s="32" t="s">
        <v>288</v>
      </c>
      <c r="I33" s="32" t="s">
        <v>301</v>
      </c>
      <c r="J33" s="185">
        <v>48470</v>
      </c>
      <c r="K33" s="38">
        <v>43419</v>
      </c>
      <c r="L33" s="182"/>
      <c r="M33" s="203"/>
    </row>
    <row r="34" spans="1:13" s="14" customFormat="1" ht="121.5" customHeight="1" x14ac:dyDescent="0.2">
      <c r="A34" s="32" t="s">
        <v>486</v>
      </c>
      <c r="B34" s="109" t="s">
        <v>476</v>
      </c>
      <c r="C34" s="32" t="s">
        <v>27</v>
      </c>
      <c r="D34" s="32" t="s">
        <v>193</v>
      </c>
      <c r="E34" s="41">
        <v>1118700000100</v>
      </c>
      <c r="F34" s="190">
        <v>8709013607</v>
      </c>
      <c r="G34" s="32" t="s">
        <v>221</v>
      </c>
      <c r="H34" s="32" t="s">
        <v>288</v>
      </c>
      <c r="I34" s="32" t="s">
        <v>301</v>
      </c>
      <c r="J34" s="185">
        <v>150000</v>
      </c>
      <c r="K34" s="38">
        <v>43419</v>
      </c>
      <c r="L34" s="182"/>
      <c r="M34" s="203"/>
    </row>
    <row r="35" spans="1:13" s="14" customFormat="1" ht="106.5" customHeight="1" x14ac:dyDescent="0.2">
      <c r="A35" s="32" t="s">
        <v>487</v>
      </c>
      <c r="B35" s="109" t="s">
        <v>476</v>
      </c>
      <c r="C35" s="32" t="s">
        <v>24</v>
      </c>
      <c r="D35" s="32" t="s">
        <v>151</v>
      </c>
      <c r="E35" s="41">
        <v>1028700000240</v>
      </c>
      <c r="F35" s="190">
        <v>8709007836</v>
      </c>
      <c r="G35" s="32" t="s">
        <v>221</v>
      </c>
      <c r="H35" s="32" t="s">
        <v>288</v>
      </c>
      <c r="I35" s="32" t="s">
        <v>301</v>
      </c>
      <c r="J35" s="185">
        <v>200000</v>
      </c>
      <c r="K35" s="38">
        <v>43419</v>
      </c>
      <c r="L35" s="182"/>
      <c r="M35" s="203"/>
    </row>
    <row r="36" spans="1:13" s="14" customFormat="1" ht="56.25" x14ac:dyDescent="0.2">
      <c r="A36" s="32" t="s">
        <v>488</v>
      </c>
      <c r="B36" s="109" t="s">
        <v>476</v>
      </c>
      <c r="C36" s="32" t="s">
        <v>20</v>
      </c>
      <c r="D36" s="32" t="s">
        <v>188</v>
      </c>
      <c r="E36" s="41">
        <v>1098700000035</v>
      </c>
      <c r="F36" s="190">
        <v>8709012723</v>
      </c>
      <c r="G36" s="32" t="s">
        <v>220</v>
      </c>
      <c r="H36" s="32" t="s">
        <v>288</v>
      </c>
      <c r="I36" s="32" t="s">
        <v>301</v>
      </c>
      <c r="J36" s="185">
        <v>159300</v>
      </c>
      <c r="K36" s="38">
        <v>43419</v>
      </c>
      <c r="L36" s="182"/>
      <c r="M36" s="203"/>
    </row>
    <row r="37" spans="1:13" s="14" customFormat="1" ht="67.5" x14ac:dyDescent="0.2">
      <c r="A37" s="32" t="s">
        <v>489</v>
      </c>
      <c r="B37" s="109" t="s">
        <v>476</v>
      </c>
      <c r="C37" s="32" t="s">
        <v>376</v>
      </c>
      <c r="D37" s="32" t="s">
        <v>393</v>
      </c>
      <c r="E37" s="41">
        <v>1178709000250</v>
      </c>
      <c r="F37" s="32">
        <v>8709907308</v>
      </c>
      <c r="G37" s="32" t="s">
        <v>392</v>
      </c>
      <c r="H37" s="32" t="s">
        <v>288</v>
      </c>
      <c r="I37" s="32" t="s">
        <v>301</v>
      </c>
      <c r="J37" s="185">
        <v>200000</v>
      </c>
      <c r="K37" s="38">
        <v>43419</v>
      </c>
      <c r="L37" s="182"/>
      <c r="M37" s="203"/>
    </row>
    <row r="38" spans="1:13" s="14" customFormat="1" ht="123.75" x14ac:dyDescent="0.2">
      <c r="A38" s="32" t="s">
        <v>490</v>
      </c>
      <c r="B38" s="109" t="s">
        <v>476</v>
      </c>
      <c r="C38" s="32" t="s">
        <v>15</v>
      </c>
      <c r="D38" s="32" t="s">
        <v>164</v>
      </c>
      <c r="E38" s="41">
        <v>1118700000066</v>
      </c>
      <c r="F38" s="32">
        <v>8703010487</v>
      </c>
      <c r="G38" s="32" t="s">
        <v>218</v>
      </c>
      <c r="H38" s="32" t="s">
        <v>288</v>
      </c>
      <c r="I38" s="32" t="s">
        <v>301</v>
      </c>
      <c r="J38" s="185">
        <v>100000</v>
      </c>
      <c r="K38" s="38">
        <v>43419</v>
      </c>
      <c r="L38" s="182"/>
      <c r="M38" s="203"/>
    </row>
    <row r="39" spans="1:13" s="14" customFormat="1" ht="123.75" customHeight="1" x14ac:dyDescent="0.2">
      <c r="A39" s="32" t="s">
        <v>491</v>
      </c>
      <c r="B39" s="109" t="s">
        <v>476</v>
      </c>
      <c r="C39" s="32" t="s">
        <v>493</v>
      </c>
      <c r="D39" s="32" t="s">
        <v>494</v>
      </c>
      <c r="E39" s="41">
        <v>1178709000326</v>
      </c>
      <c r="F39" s="32">
        <v>8709907330</v>
      </c>
      <c r="G39" s="32" t="s">
        <v>495</v>
      </c>
      <c r="H39" s="32" t="s">
        <v>288</v>
      </c>
      <c r="I39" s="32" t="s">
        <v>301</v>
      </c>
      <c r="J39" s="185">
        <v>210000</v>
      </c>
      <c r="K39" s="38">
        <v>43419</v>
      </c>
      <c r="L39" s="182"/>
      <c r="M39" s="203"/>
    </row>
    <row r="40" spans="1:13" s="14" customFormat="1" ht="96.75" customHeight="1" x14ac:dyDescent="0.2">
      <c r="A40" s="32" t="s">
        <v>492</v>
      </c>
      <c r="B40" s="109" t="s">
        <v>476</v>
      </c>
      <c r="C40" s="32" t="s">
        <v>497</v>
      </c>
      <c r="D40" s="139" t="s">
        <v>498</v>
      </c>
      <c r="E40" s="140">
        <v>1048700900225</v>
      </c>
      <c r="F40" s="190">
        <v>8709010116</v>
      </c>
      <c r="G40" s="32" t="s">
        <v>499</v>
      </c>
      <c r="H40" s="32" t="s">
        <v>288</v>
      </c>
      <c r="I40" s="32" t="s">
        <v>301</v>
      </c>
      <c r="J40" s="185">
        <v>207000</v>
      </c>
      <c r="K40" s="38">
        <v>43419</v>
      </c>
      <c r="L40" s="182"/>
      <c r="M40" s="205">
        <f>J24+J25+J26+J27+J28+J29+J30+J31+J32+J33+J34+J35+J36+J37+J38+J39+J40</f>
        <v>2954770</v>
      </c>
    </row>
    <row r="41" spans="1:13" s="14" customFormat="1" ht="96.75" customHeight="1" x14ac:dyDescent="0.2">
      <c r="A41" s="32" t="s">
        <v>496</v>
      </c>
      <c r="B41" s="38">
        <v>43193</v>
      </c>
      <c r="C41" s="32" t="s">
        <v>501</v>
      </c>
      <c r="D41" s="32" t="s">
        <v>502</v>
      </c>
      <c r="E41" s="190">
        <v>1178709000250</v>
      </c>
      <c r="F41" s="190">
        <v>8709907308</v>
      </c>
      <c r="G41" s="32" t="s">
        <v>503</v>
      </c>
      <c r="H41" s="32" t="s">
        <v>403</v>
      </c>
      <c r="I41" s="32" t="s">
        <v>504</v>
      </c>
      <c r="J41" s="110">
        <v>650000</v>
      </c>
      <c r="K41" s="38">
        <v>43465</v>
      </c>
      <c r="L41" s="206"/>
      <c r="M41" s="203"/>
    </row>
    <row r="42" spans="1:13" s="14" customFormat="1" ht="81.75" customHeight="1" x14ac:dyDescent="0.2">
      <c r="A42" s="32" t="s">
        <v>500</v>
      </c>
      <c r="B42" s="33" t="s">
        <v>506</v>
      </c>
      <c r="C42" s="139" t="s">
        <v>276</v>
      </c>
      <c r="D42" s="32" t="s">
        <v>177</v>
      </c>
      <c r="E42" s="35">
        <v>1078700000488</v>
      </c>
      <c r="F42" s="36">
        <v>8709011889</v>
      </c>
      <c r="G42" s="32" t="s">
        <v>217</v>
      </c>
      <c r="H42" s="32" t="s">
        <v>288</v>
      </c>
      <c r="I42" s="32" t="s">
        <v>507</v>
      </c>
      <c r="J42" s="185">
        <v>500000</v>
      </c>
      <c r="K42" s="38">
        <v>43419</v>
      </c>
      <c r="L42" s="182"/>
      <c r="M42" s="203"/>
    </row>
    <row r="43" spans="1:13" s="14" customFormat="1" ht="82.5" customHeight="1" x14ac:dyDescent="0.2">
      <c r="A43" s="32" t="s">
        <v>505</v>
      </c>
      <c r="B43" s="33" t="s">
        <v>506</v>
      </c>
      <c r="C43" s="139" t="s">
        <v>509</v>
      </c>
      <c r="D43" s="32" t="s">
        <v>193</v>
      </c>
      <c r="E43" s="41">
        <v>1118700000100</v>
      </c>
      <c r="F43" s="32">
        <v>8709013607</v>
      </c>
      <c r="G43" s="32" t="s">
        <v>221</v>
      </c>
      <c r="H43" s="32" t="s">
        <v>288</v>
      </c>
      <c r="I43" s="32" t="s">
        <v>507</v>
      </c>
      <c r="J43" s="185">
        <v>250000</v>
      </c>
      <c r="K43" s="38">
        <v>43419</v>
      </c>
      <c r="L43" s="182"/>
      <c r="M43" s="203"/>
    </row>
    <row r="44" spans="1:13" s="14" customFormat="1" ht="80.25" customHeight="1" x14ac:dyDescent="0.2">
      <c r="A44" s="32" t="s">
        <v>508</v>
      </c>
      <c r="B44" s="33" t="s">
        <v>506</v>
      </c>
      <c r="C44" s="139" t="s">
        <v>511</v>
      </c>
      <c r="D44" s="139" t="s">
        <v>512</v>
      </c>
      <c r="E44" s="140">
        <v>1178709000095</v>
      </c>
      <c r="F44" s="141">
        <v>8712010089</v>
      </c>
      <c r="G44" s="110" t="s">
        <v>221</v>
      </c>
      <c r="H44" s="32" t="s">
        <v>288</v>
      </c>
      <c r="I44" s="32" t="s">
        <v>507</v>
      </c>
      <c r="J44" s="110">
        <v>300000</v>
      </c>
      <c r="K44" s="38">
        <v>43419</v>
      </c>
      <c r="L44" s="182"/>
      <c r="M44" s="203"/>
    </row>
    <row r="45" spans="1:13" s="14" customFormat="1" ht="109.9" customHeight="1" x14ac:dyDescent="0.2">
      <c r="A45" s="32" t="s">
        <v>510</v>
      </c>
      <c r="B45" s="109">
        <v>43238</v>
      </c>
      <c r="C45" s="32" t="s">
        <v>514</v>
      </c>
      <c r="D45" s="180" t="s">
        <v>515</v>
      </c>
      <c r="E45" s="35">
        <v>1028700517405</v>
      </c>
      <c r="F45" s="36">
        <v>8705001520</v>
      </c>
      <c r="G45" s="32" t="s">
        <v>516</v>
      </c>
      <c r="H45" s="32" t="s">
        <v>288</v>
      </c>
      <c r="I45" s="32" t="s">
        <v>517</v>
      </c>
      <c r="J45" s="185">
        <v>55000</v>
      </c>
      <c r="K45" s="38">
        <v>43465</v>
      </c>
      <c r="L45" s="182"/>
      <c r="M45" s="203"/>
    </row>
    <row r="46" spans="1:13" s="14" customFormat="1" ht="112.15" customHeight="1" x14ac:dyDescent="0.2">
      <c r="A46" s="32" t="s">
        <v>513</v>
      </c>
      <c r="B46" s="109">
        <v>43238</v>
      </c>
      <c r="C46" s="32" t="s">
        <v>519</v>
      </c>
      <c r="D46" s="32" t="s">
        <v>520</v>
      </c>
      <c r="E46" s="41">
        <v>1038700000570</v>
      </c>
      <c r="F46" s="32">
        <v>8705001350</v>
      </c>
      <c r="G46" s="32" t="s">
        <v>521</v>
      </c>
      <c r="H46" s="32" t="s">
        <v>288</v>
      </c>
      <c r="I46" s="32" t="s">
        <v>517</v>
      </c>
      <c r="J46" s="185">
        <v>35000</v>
      </c>
      <c r="K46" s="38">
        <v>43465</v>
      </c>
      <c r="L46" s="182"/>
      <c r="M46" s="203"/>
    </row>
    <row r="47" spans="1:13" s="14" customFormat="1" ht="116.45" customHeight="1" x14ac:dyDescent="0.2">
      <c r="A47" s="32" t="s">
        <v>518</v>
      </c>
      <c r="B47" s="109">
        <v>43238</v>
      </c>
      <c r="C47" s="32" t="s">
        <v>523</v>
      </c>
      <c r="D47" s="180" t="s">
        <v>524</v>
      </c>
      <c r="E47" s="35">
        <v>1028700587563</v>
      </c>
      <c r="F47" s="36">
        <v>8709005638</v>
      </c>
      <c r="G47" s="32" t="s">
        <v>516</v>
      </c>
      <c r="H47" s="32" t="s">
        <v>288</v>
      </c>
      <c r="I47" s="32" t="s">
        <v>517</v>
      </c>
      <c r="J47" s="185">
        <v>40000</v>
      </c>
      <c r="K47" s="38">
        <v>43465</v>
      </c>
      <c r="L47" s="182"/>
      <c r="M47" s="203"/>
    </row>
    <row r="48" spans="1:13" s="14" customFormat="1" ht="123" customHeight="1" x14ac:dyDescent="0.2">
      <c r="A48" s="32" t="s">
        <v>522</v>
      </c>
      <c r="B48" s="109">
        <v>43238</v>
      </c>
      <c r="C48" s="32" t="s">
        <v>526</v>
      </c>
      <c r="D48" s="32" t="s">
        <v>527</v>
      </c>
      <c r="E48" s="41">
        <v>1038700020578</v>
      </c>
      <c r="F48" s="32">
        <v>8703002084</v>
      </c>
      <c r="G48" s="32" t="s">
        <v>516</v>
      </c>
      <c r="H48" s="32" t="s">
        <v>288</v>
      </c>
      <c r="I48" s="32" t="s">
        <v>517</v>
      </c>
      <c r="J48" s="185">
        <v>30000</v>
      </c>
      <c r="K48" s="38">
        <v>43465</v>
      </c>
      <c r="L48" s="182"/>
      <c r="M48" s="203"/>
    </row>
    <row r="49" spans="1:13" s="14" customFormat="1" ht="123" customHeight="1" x14ac:dyDescent="0.2">
      <c r="A49" s="32" t="s">
        <v>525</v>
      </c>
      <c r="B49" s="109">
        <v>43238</v>
      </c>
      <c r="C49" s="32" t="s">
        <v>529</v>
      </c>
      <c r="D49" s="180" t="s">
        <v>530</v>
      </c>
      <c r="E49" s="35">
        <v>1038700042479</v>
      </c>
      <c r="F49" s="207">
        <v>8709009858</v>
      </c>
      <c r="G49" s="32" t="s">
        <v>531</v>
      </c>
      <c r="H49" s="32" t="s">
        <v>288</v>
      </c>
      <c r="I49" s="32" t="s">
        <v>517</v>
      </c>
      <c r="J49" s="185">
        <v>10000</v>
      </c>
      <c r="K49" s="38">
        <v>43465</v>
      </c>
      <c r="L49" s="182"/>
      <c r="M49" s="203"/>
    </row>
    <row r="50" spans="1:13" s="14" customFormat="1" ht="116.45" customHeight="1" x14ac:dyDescent="0.2">
      <c r="A50" s="32" t="s">
        <v>528</v>
      </c>
      <c r="B50" s="109">
        <v>43238</v>
      </c>
      <c r="C50" s="32" t="s">
        <v>533</v>
      </c>
      <c r="D50" s="32" t="s">
        <v>534</v>
      </c>
      <c r="E50" s="41">
        <v>1098709000059</v>
      </c>
      <c r="F50" s="32">
        <v>8704004430</v>
      </c>
      <c r="G50" s="32" t="s">
        <v>516</v>
      </c>
      <c r="H50" s="32" t="s">
        <v>288</v>
      </c>
      <c r="I50" s="32" t="s">
        <v>517</v>
      </c>
      <c r="J50" s="185">
        <v>38000</v>
      </c>
      <c r="K50" s="38">
        <v>43465</v>
      </c>
      <c r="L50" s="182"/>
      <c r="M50" s="203"/>
    </row>
    <row r="51" spans="1:13" s="14" customFormat="1" ht="114.6" customHeight="1" x14ac:dyDescent="0.2">
      <c r="A51" s="32" t="s">
        <v>532</v>
      </c>
      <c r="B51" s="109">
        <v>43238</v>
      </c>
      <c r="C51" s="32" t="s">
        <v>536</v>
      </c>
      <c r="D51" s="180" t="s">
        <v>537</v>
      </c>
      <c r="E51" s="35">
        <v>1028700569974</v>
      </c>
      <c r="F51" s="36">
        <v>8703002077</v>
      </c>
      <c r="G51" s="32" t="s">
        <v>538</v>
      </c>
      <c r="H51" s="32" t="s">
        <v>288</v>
      </c>
      <c r="I51" s="32" t="s">
        <v>517</v>
      </c>
      <c r="J51" s="185">
        <v>19000</v>
      </c>
      <c r="K51" s="38">
        <v>43465</v>
      </c>
      <c r="L51" s="182"/>
      <c r="M51" s="203"/>
    </row>
    <row r="52" spans="1:13" s="14" customFormat="1" ht="117.6" customHeight="1" x14ac:dyDescent="0.2">
      <c r="A52" s="32" t="s">
        <v>535</v>
      </c>
      <c r="B52" s="109" t="s">
        <v>540</v>
      </c>
      <c r="C52" s="32" t="s">
        <v>541</v>
      </c>
      <c r="D52" s="180" t="s">
        <v>542</v>
      </c>
      <c r="E52" s="35">
        <v>1048700000128</v>
      </c>
      <c r="F52" s="36">
        <v>8701003780</v>
      </c>
      <c r="G52" s="32" t="s">
        <v>516</v>
      </c>
      <c r="H52" s="32" t="s">
        <v>288</v>
      </c>
      <c r="I52" s="32" t="s">
        <v>543</v>
      </c>
      <c r="J52" s="185">
        <v>29000</v>
      </c>
      <c r="K52" s="38">
        <v>43465</v>
      </c>
      <c r="L52" s="182"/>
      <c r="M52" s="203"/>
    </row>
    <row r="53" spans="1:13" s="12" customFormat="1" ht="145.9" customHeight="1" x14ac:dyDescent="0.2">
      <c r="A53" s="32" t="s">
        <v>539</v>
      </c>
      <c r="B53" s="109" t="s">
        <v>540</v>
      </c>
      <c r="C53" s="32" t="s">
        <v>545</v>
      </c>
      <c r="D53" s="32" t="s">
        <v>546</v>
      </c>
      <c r="E53" s="41">
        <v>1028700569787</v>
      </c>
      <c r="F53" s="32">
        <v>8703005462</v>
      </c>
      <c r="G53" s="32" t="s">
        <v>516</v>
      </c>
      <c r="H53" s="32" t="s">
        <v>288</v>
      </c>
      <c r="I53" s="32" t="s">
        <v>543</v>
      </c>
      <c r="J53" s="185">
        <v>24000</v>
      </c>
      <c r="K53" s="38">
        <v>43465</v>
      </c>
      <c r="L53" s="182"/>
      <c r="M53" s="201"/>
    </row>
    <row r="54" spans="1:13" s="12" customFormat="1" ht="116.45" customHeight="1" x14ac:dyDescent="0.2">
      <c r="A54" s="32" t="s">
        <v>544</v>
      </c>
      <c r="B54" s="109" t="s">
        <v>540</v>
      </c>
      <c r="C54" s="32" t="s">
        <v>548</v>
      </c>
      <c r="D54" s="180" t="s">
        <v>549</v>
      </c>
      <c r="E54" s="35">
        <v>1038700042732</v>
      </c>
      <c r="F54" s="36">
        <v>8702002035</v>
      </c>
      <c r="G54" s="32" t="s">
        <v>516</v>
      </c>
      <c r="H54" s="32" t="s">
        <v>288</v>
      </c>
      <c r="I54" s="32" t="s">
        <v>543</v>
      </c>
      <c r="J54" s="185">
        <v>10000</v>
      </c>
      <c r="K54" s="38">
        <v>43465</v>
      </c>
      <c r="L54" s="182"/>
      <c r="M54" s="201"/>
    </row>
    <row r="55" spans="1:13" s="12" customFormat="1" ht="121.9" customHeight="1" x14ac:dyDescent="0.2">
      <c r="A55" s="32" t="s">
        <v>547</v>
      </c>
      <c r="B55" s="33" t="s">
        <v>551</v>
      </c>
      <c r="C55" s="146" t="s">
        <v>552</v>
      </c>
      <c r="D55" s="142" t="s">
        <v>553</v>
      </c>
      <c r="E55" s="143" t="s">
        <v>554</v>
      </c>
      <c r="F55" s="36">
        <v>8703005529</v>
      </c>
      <c r="G55" s="32" t="s">
        <v>555</v>
      </c>
      <c r="H55" s="32" t="s">
        <v>288</v>
      </c>
      <c r="I55" s="34" t="s">
        <v>556</v>
      </c>
      <c r="J55" s="208">
        <v>100000</v>
      </c>
      <c r="K55" s="144">
        <v>43419</v>
      </c>
      <c r="L55" s="145"/>
      <c r="M55" s="201"/>
    </row>
    <row r="56" spans="1:13" s="12" customFormat="1" ht="134.44999999999999" customHeight="1" x14ac:dyDescent="0.2">
      <c r="A56" s="32" t="s">
        <v>550</v>
      </c>
      <c r="B56" s="33" t="s">
        <v>551</v>
      </c>
      <c r="C56" s="146" t="s">
        <v>276</v>
      </c>
      <c r="D56" s="142" t="s">
        <v>558</v>
      </c>
      <c r="E56" s="35">
        <v>1078700000488</v>
      </c>
      <c r="F56" s="36">
        <v>8709011889</v>
      </c>
      <c r="G56" s="32" t="s">
        <v>217</v>
      </c>
      <c r="H56" s="32" t="s">
        <v>288</v>
      </c>
      <c r="I56" s="34" t="s">
        <v>556</v>
      </c>
      <c r="J56" s="208">
        <v>260000</v>
      </c>
      <c r="K56" s="144">
        <v>43419</v>
      </c>
      <c r="L56" s="145"/>
      <c r="M56" s="201"/>
    </row>
    <row r="57" spans="1:13" s="12" customFormat="1" ht="138.6" customHeight="1" x14ac:dyDescent="0.2">
      <c r="A57" s="32" t="s">
        <v>557</v>
      </c>
      <c r="B57" s="33" t="s">
        <v>551</v>
      </c>
      <c r="C57" s="146" t="s">
        <v>560</v>
      </c>
      <c r="D57" s="142" t="s">
        <v>561</v>
      </c>
      <c r="E57" s="35">
        <v>1088709000731</v>
      </c>
      <c r="F57" s="36">
        <v>8701004657</v>
      </c>
      <c r="G57" s="32" t="s">
        <v>562</v>
      </c>
      <c r="H57" s="32" t="s">
        <v>288</v>
      </c>
      <c r="I57" s="34" t="s">
        <v>556</v>
      </c>
      <c r="J57" s="208">
        <v>125000</v>
      </c>
      <c r="K57" s="144">
        <v>43419</v>
      </c>
      <c r="L57" s="145"/>
      <c r="M57" s="201"/>
    </row>
    <row r="58" spans="1:13" ht="66.599999999999994" customHeight="1" x14ac:dyDescent="0.2">
      <c r="A58" s="32" t="s">
        <v>559</v>
      </c>
      <c r="B58" s="33" t="s">
        <v>551</v>
      </c>
      <c r="C58" s="139" t="s">
        <v>564</v>
      </c>
      <c r="D58" s="142" t="s">
        <v>565</v>
      </c>
      <c r="E58" s="35">
        <v>1058700305663</v>
      </c>
      <c r="F58" s="36">
        <v>8706004570</v>
      </c>
      <c r="G58" s="32" t="s">
        <v>566</v>
      </c>
      <c r="H58" s="32" t="s">
        <v>288</v>
      </c>
      <c r="I58" s="34" t="s">
        <v>556</v>
      </c>
      <c r="J58" s="208">
        <v>150000</v>
      </c>
      <c r="K58" s="144">
        <v>43419</v>
      </c>
      <c r="L58" s="145"/>
      <c r="M58" s="40"/>
    </row>
    <row r="59" spans="1:13" s="14" customFormat="1" ht="117.75" customHeight="1" x14ac:dyDescent="0.2">
      <c r="A59" s="32" t="s">
        <v>563</v>
      </c>
      <c r="B59" s="33" t="s">
        <v>551</v>
      </c>
      <c r="C59" s="139" t="s">
        <v>568</v>
      </c>
      <c r="D59" s="142" t="s">
        <v>569</v>
      </c>
      <c r="E59" s="35">
        <v>1128709001420</v>
      </c>
      <c r="F59" s="36">
        <v>8709014424</v>
      </c>
      <c r="G59" s="32" t="s">
        <v>570</v>
      </c>
      <c r="H59" s="32" t="s">
        <v>288</v>
      </c>
      <c r="I59" s="34" t="s">
        <v>556</v>
      </c>
      <c r="J59" s="208">
        <v>150000</v>
      </c>
      <c r="K59" s="144">
        <v>43419</v>
      </c>
      <c r="L59" s="145"/>
      <c r="M59" s="203"/>
    </row>
    <row r="60" spans="1:13" s="14" customFormat="1" ht="122.25" customHeight="1" x14ac:dyDescent="0.2">
      <c r="A60" s="32" t="s">
        <v>567</v>
      </c>
      <c r="B60" s="33" t="s">
        <v>551</v>
      </c>
      <c r="C60" s="139" t="s">
        <v>568</v>
      </c>
      <c r="D60" s="142" t="s">
        <v>569</v>
      </c>
      <c r="E60" s="35">
        <v>1128709001420</v>
      </c>
      <c r="F60" s="36">
        <v>8709014424</v>
      </c>
      <c r="G60" s="32" t="s">
        <v>570</v>
      </c>
      <c r="H60" s="32" t="s">
        <v>288</v>
      </c>
      <c r="I60" s="34" t="s">
        <v>556</v>
      </c>
      <c r="J60" s="208">
        <v>150000</v>
      </c>
      <c r="K60" s="144">
        <v>43419</v>
      </c>
      <c r="L60" s="145"/>
      <c r="M60" s="203"/>
    </row>
    <row r="61" spans="1:13" s="14" customFormat="1" ht="72.599999999999994" customHeight="1" x14ac:dyDescent="0.2">
      <c r="A61" s="32" t="s">
        <v>571</v>
      </c>
      <c r="B61" s="33" t="s">
        <v>551</v>
      </c>
      <c r="C61" s="139" t="s">
        <v>573</v>
      </c>
      <c r="D61" s="142" t="s">
        <v>574</v>
      </c>
      <c r="E61" s="35">
        <v>1028700569358</v>
      </c>
      <c r="F61" s="36">
        <v>8703005825</v>
      </c>
      <c r="G61" s="32" t="s">
        <v>575</v>
      </c>
      <c r="H61" s="32" t="s">
        <v>288</v>
      </c>
      <c r="I61" s="34" t="s">
        <v>556</v>
      </c>
      <c r="J61" s="208">
        <v>198700</v>
      </c>
      <c r="K61" s="144">
        <v>43419</v>
      </c>
      <c r="L61" s="145"/>
      <c r="M61" s="203"/>
    </row>
    <row r="62" spans="1:13" s="14" customFormat="1" ht="96" customHeight="1" x14ac:dyDescent="0.2">
      <c r="A62" s="32" t="s">
        <v>572</v>
      </c>
      <c r="B62" s="33" t="s">
        <v>551</v>
      </c>
      <c r="C62" s="139" t="s">
        <v>577</v>
      </c>
      <c r="D62" s="142" t="s">
        <v>578</v>
      </c>
      <c r="E62" s="35">
        <v>1038700000415</v>
      </c>
      <c r="F62" s="36">
        <v>8705001720</v>
      </c>
      <c r="G62" s="32" t="s">
        <v>579</v>
      </c>
      <c r="H62" s="32" t="s">
        <v>288</v>
      </c>
      <c r="I62" s="34" t="s">
        <v>556</v>
      </c>
      <c r="J62" s="208">
        <v>290000</v>
      </c>
      <c r="K62" s="144">
        <v>43419</v>
      </c>
      <c r="L62" s="145"/>
      <c r="M62" s="203"/>
    </row>
    <row r="63" spans="1:13" s="14" customFormat="1" ht="72.599999999999994" customHeight="1" x14ac:dyDescent="0.2">
      <c r="A63" s="32" t="s">
        <v>576</v>
      </c>
      <c r="B63" s="33" t="s">
        <v>581</v>
      </c>
      <c r="C63" s="32" t="s">
        <v>286</v>
      </c>
      <c r="D63" s="32" t="s">
        <v>290</v>
      </c>
      <c r="E63" s="197">
        <v>1028700000119</v>
      </c>
      <c r="F63" s="198">
        <v>8709007970</v>
      </c>
      <c r="G63" s="32" t="s">
        <v>221</v>
      </c>
      <c r="H63" s="32" t="s">
        <v>403</v>
      </c>
      <c r="I63" s="32" t="s">
        <v>582</v>
      </c>
      <c r="J63" s="208">
        <v>600000</v>
      </c>
      <c r="K63" s="144">
        <v>43419</v>
      </c>
      <c r="L63" s="145"/>
      <c r="M63" s="203"/>
    </row>
    <row r="64" spans="1:13" s="14" customFormat="1" ht="72.599999999999994" customHeight="1" x14ac:dyDescent="0.2">
      <c r="A64" s="32" t="s">
        <v>580</v>
      </c>
      <c r="B64" s="33" t="s">
        <v>583</v>
      </c>
      <c r="C64" s="32" t="s">
        <v>280</v>
      </c>
      <c r="D64" s="180" t="s">
        <v>473</v>
      </c>
      <c r="E64" s="35">
        <v>1028700000218</v>
      </c>
      <c r="F64" s="36">
        <v>8709007730</v>
      </c>
      <c r="G64" s="32" t="s">
        <v>221</v>
      </c>
      <c r="H64" s="32" t="s">
        <v>409</v>
      </c>
      <c r="I64" s="32" t="s">
        <v>584</v>
      </c>
      <c r="J64" s="181">
        <v>1900000</v>
      </c>
      <c r="K64" s="38">
        <v>43465</v>
      </c>
      <c r="L64" s="182"/>
      <c r="M64" s="203"/>
    </row>
    <row r="65" spans="1:13" s="14" customFormat="1" ht="112.5" x14ac:dyDescent="0.2">
      <c r="A65" s="32" t="s">
        <v>586</v>
      </c>
      <c r="B65" s="33" t="s">
        <v>587</v>
      </c>
      <c r="C65" s="32" t="s">
        <v>280</v>
      </c>
      <c r="D65" s="180" t="s">
        <v>473</v>
      </c>
      <c r="E65" s="35">
        <v>1028700000218</v>
      </c>
      <c r="F65" s="36">
        <v>8709007730</v>
      </c>
      <c r="G65" s="32" t="s">
        <v>221</v>
      </c>
      <c r="H65" s="32" t="s">
        <v>409</v>
      </c>
      <c r="I65" s="32" t="s">
        <v>588</v>
      </c>
      <c r="J65" s="181">
        <v>1200000</v>
      </c>
      <c r="K65" s="38">
        <v>43465</v>
      </c>
      <c r="L65" s="205"/>
      <c r="M65" s="203"/>
    </row>
    <row r="66" spans="1:13" s="14" customFormat="1" x14ac:dyDescent="0.2">
      <c r="A66" s="60"/>
      <c r="B66" s="61"/>
      <c r="C66" s="60"/>
      <c r="D66" s="209"/>
      <c r="E66" s="62"/>
      <c r="F66" s="62"/>
      <c r="G66" s="60"/>
      <c r="H66" s="60"/>
      <c r="I66" s="60"/>
      <c r="J66" s="210">
        <f>SUM(J8:J65)</f>
        <v>102468470</v>
      </c>
      <c r="K66" s="65"/>
      <c r="L66" s="211"/>
      <c r="M66" s="203"/>
    </row>
    <row r="67" spans="1:13" s="14" customFormat="1" x14ac:dyDescent="0.2">
      <c r="A67" s="44"/>
      <c r="B67" s="45"/>
      <c r="C67" s="44"/>
      <c r="D67" s="51"/>
      <c r="E67" s="52"/>
      <c r="F67" s="52"/>
      <c r="G67" s="44"/>
      <c r="H67" s="44"/>
      <c r="I67" s="44"/>
      <c r="J67" s="54"/>
      <c r="K67" s="49"/>
      <c r="L67" s="50"/>
    </row>
    <row r="68" spans="1:13" s="14" customFormat="1" x14ac:dyDescent="0.2">
      <c r="A68" s="44"/>
      <c r="B68" s="45"/>
      <c r="C68" s="44"/>
      <c r="D68" s="51"/>
      <c r="E68" s="52"/>
      <c r="F68" s="53"/>
      <c r="G68" s="44"/>
      <c r="H68" s="44"/>
      <c r="I68" s="44"/>
      <c r="J68" s="54"/>
      <c r="K68" s="49"/>
      <c r="L68" s="50"/>
    </row>
    <row r="69" spans="1:13" s="14" customFormat="1" x14ac:dyDescent="0.2">
      <c r="A69" s="44"/>
      <c r="B69" s="45"/>
      <c r="C69" s="44"/>
      <c r="D69" s="51"/>
      <c r="E69" s="2"/>
      <c r="F69" s="2"/>
      <c r="G69" s="44"/>
      <c r="H69" s="44"/>
      <c r="I69" s="44"/>
      <c r="J69" s="54"/>
      <c r="K69" s="49"/>
      <c r="L69" s="50"/>
    </row>
    <row r="70" spans="1:13" s="14" customFormat="1" x14ac:dyDescent="0.2">
      <c r="A70" s="44"/>
      <c r="B70" s="45"/>
      <c r="C70" s="44"/>
      <c r="D70" s="51"/>
      <c r="E70" s="52"/>
      <c r="F70" s="52"/>
      <c r="G70" s="44"/>
      <c r="H70" s="44"/>
      <c r="I70" s="44"/>
      <c r="J70" s="54"/>
      <c r="K70" s="49"/>
      <c r="L70" s="50"/>
    </row>
    <row r="71" spans="1:13" s="14" customFormat="1" x14ac:dyDescent="0.2">
      <c r="A71" s="44"/>
      <c r="B71" s="45"/>
      <c r="C71" s="44"/>
      <c r="D71" s="51"/>
      <c r="E71" s="52"/>
      <c r="F71" s="52"/>
      <c r="G71" s="44"/>
      <c r="H71" s="44"/>
      <c r="I71" s="44"/>
      <c r="J71" s="54"/>
      <c r="K71" s="49"/>
      <c r="L71" s="50"/>
    </row>
    <row r="72" spans="1:13" s="14" customFormat="1" x14ac:dyDescent="0.2">
      <c r="A72" s="44"/>
      <c r="B72" s="45"/>
      <c r="C72" s="44"/>
      <c r="D72" s="51"/>
      <c r="E72" s="52"/>
      <c r="F72" s="52"/>
      <c r="G72" s="44"/>
      <c r="H72" s="44"/>
      <c r="I72" s="44"/>
      <c r="J72" s="54"/>
      <c r="K72" s="49"/>
      <c r="L72" s="50"/>
    </row>
    <row r="73" spans="1:13" s="14" customFormat="1" x14ac:dyDescent="0.2">
      <c r="A73" s="44"/>
      <c r="B73" s="45"/>
      <c r="C73" s="44"/>
      <c r="D73" s="51"/>
      <c r="E73" s="52"/>
      <c r="F73" s="53"/>
      <c r="G73" s="44"/>
      <c r="H73" s="44"/>
      <c r="I73" s="44"/>
      <c r="J73" s="54"/>
      <c r="K73" s="49"/>
      <c r="L73" s="50"/>
    </row>
    <row r="74" spans="1:13" x14ac:dyDescent="0.2">
      <c r="A74" s="44"/>
      <c r="B74" s="45"/>
      <c r="C74" s="44"/>
      <c r="D74" s="51"/>
      <c r="E74" s="52"/>
      <c r="F74" s="52"/>
      <c r="G74" s="44"/>
      <c r="H74" s="44"/>
      <c r="I74" s="44"/>
      <c r="J74" s="54"/>
      <c r="K74" s="49"/>
      <c r="L74" s="55"/>
    </row>
    <row r="75" spans="1:13" ht="14.25" x14ac:dyDescent="0.2">
      <c r="A75" s="44"/>
      <c r="B75" s="45"/>
      <c r="C75" s="44"/>
      <c r="D75" s="51"/>
      <c r="E75" s="183" t="s">
        <v>585</v>
      </c>
      <c r="F75" s="53"/>
      <c r="G75" s="44"/>
      <c r="H75" s="44"/>
      <c r="I75" s="44"/>
      <c r="J75" s="54"/>
      <c r="K75" s="49"/>
      <c r="L75" s="55"/>
    </row>
    <row r="76" spans="1:13" x14ac:dyDescent="0.2">
      <c r="A76" s="44"/>
      <c r="B76" s="45"/>
      <c r="C76" s="44"/>
      <c r="D76" s="51"/>
      <c r="E76" s="52"/>
      <c r="F76" s="53"/>
      <c r="G76" s="44"/>
      <c r="H76" s="44"/>
      <c r="I76" s="44"/>
      <c r="J76" s="54"/>
      <c r="K76" s="49"/>
      <c r="L76" s="55"/>
    </row>
    <row r="77" spans="1:13" x14ac:dyDescent="0.2">
      <c r="A77" s="44"/>
      <c r="B77" s="45"/>
      <c r="C77" s="44"/>
      <c r="D77" s="51"/>
      <c r="E77" s="52"/>
      <c r="F77" s="53"/>
      <c r="G77" s="44"/>
      <c r="H77" s="44"/>
      <c r="I77" s="44"/>
      <c r="J77" s="54"/>
      <c r="K77" s="49"/>
      <c r="L77" s="55"/>
    </row>
    <row r="78" spans="1:13" x14ac:dyDescent="0.2">
      <c r="A78" s="44"/>
      <c r="B78" s="45"/>
      <c r="C78" s="44"/>
      <c r="D78" s="51"/>
      <c r="E78" s="52"/>
      <c r="F78" s="53"/>
      <c r="G78" s="44"/>
      <c r="H78" s="44"/>
      <c r="I78" s="44"/>
      <c r="J78" s="54"/>
      <c r="K78" s="49"/>
      <c r="L78" s="55"/>
    </row>
    <row r="79" spans="1:13" x14ac:dyDescent="0.2">
      <c r="A79" s="44"/>
      <c r="B79" s="45"/>
      <c r="C79" s="44"/>
      <c r="D79" s="51"/>
      <c r="E79" s="52"/>
      <c r="F79" s="52"/>
      <c r="G79" s="44"/>
      <c r="H79" s="44"/>
      <c r="I79" s="44"/>
      <c r="J79" s="54"/>
      <c r="K79" s="49"/>
      <c r="L79" s="55"/>
    </row>
    <row r="80" spans="1:13" x14ac:dyDescent="0.2">
      <c r="A80" s="44"/>
      <c r="B80" s="45"/>
      <c r="C80" s="44"/>
      <c r="D80" s="44"/>
      <c r="E80" s="46"/>
      <c r="F80" s="47"/>
      <c r="G80" s="44"/>
      <c r="H80" s="44"/>
      <c r="I80" s="44"/>
      <c r="J80" s="48"/>
      <c r="K80" s="49"/>
      <c r="L80" s="55"/>
    </row>
    <row r="81" spans="1:12" x14ac:dyDescent="0.2">
      <c r="A81" s="44"/>
      <c r="B81" s="45"/>
      <c r="C81" s="44"/>
      <c r="D81" s="51"/>
      <c r="E81" s="52"/>
      <c r="F81" s="53"/>
      <c r="G81" s="44"/>
      <c r="H81" s="44"/>
      <c r="I81" s="44"/>
      <c r="J81" s="48"/>
      <c r="K81" s="49"/>
      <c r="L81" s="55"/>
    </row>
    <row r="82" spans="1:12" x14ac:dyDescent="0.2">
      <c r="A82" s="44"/>
      <c r="B82" s="45"/>
      <c r="C82" s="44"/>
      <c r="D82" s="44"/>
      <c r="E82" s="46"/>
      <c r="F82" s="47"/>
      <c r="G82" s="44"/>
      <c r="H82" s="44"/>
      <c r="I82" s="44"/>
      <c r="J82" s="48"/>
      <c r="K82" s="49"/>
      <c r="L82" s="55"/>
    </row>
    <row r="83" spans="1:12" x14ac:dyDescent="0.2">
      <c r="A83" s="44"/>
      <c r="B83" s="45"/>
      <c r="C83" s="44"/>
      <c r="D83" s="44"/>
      <c r="E83" s="46"/>
      <c r="F83" s="47"/>
      <c r="G83" s="44"/>
      <c r="H83" s="44"/>
      <c r="I83" s="44"/>
      <c r="J83" s="48"/>
      <c r="K83" s="49"/>
      <c r="L83" s="55"/>
    </row>
    <row r="84" spans="1:12" x14ac:dyDescent="0.2">
      <c r="A84" s="44"/>
      <c r="B84" s="45"/>
      <c r="C84" s="44"/>
      <c r="D84" s="44"/>
      <c r="E84" s="46"/>
      <c r="F84" s="47"/>
      <c r="G84" s="44"/>
      <c r="H84" s="44"/>
      <c r="I84" s="44"/>
      <c r="J84" s="48"/>
      <c r="K84" s="49"/>
      <c r="L84" s="55"/>
    </row>
    <row r="85" spans="1:12" x14ac:dyDescent="0.2">
      <c r="A85" s="44"/>
      <c r="B85" s="45"/>
      <c r="C85" s="44"/>
      <c r="D85" s="44"/>
      <c r="E85" s="46"/>
      <c r="F85" s="47"/>
      <c r="G85" s="44"/>
      <c r="H85" s="44"/>
      <c r="I85" s="44"/>
      <c r="J85" s="48"/>
      <c r="K85" s="49"/>
      <c r="L85" s="55"/>
    </row>
    <row r="86" spans="1:12" x14ac:dyDescent="0.2">
      <c r="A86" s="44"/>
      <c r="B86" s="45"/>
      <c r="C86" s="44"/>
      <c r="D86" s="44"/>
      <c r="E86" s="46"/>
      <c r="F86" s="47"/>
      <c r="G86" s="44"/>
      <c r="H86" s="44"/>
      <c r="I86" s="44"/>
      <c r="J86" s="48"/>
      <c r="K86" s="49"/>
      <c r="L86" s="55"/>
    </row>
    <row r="87" spans="1:12" x14ac:dyDescent="0.2">
      <c r="A87" s="44"/>
      <c r="B87" s="45"/>
      <c r="C87" s="44"/>
      <c r="D87" s="44"/>
      <c r="E87" s="46"/>
      <c r="F87" s="47"/>
      <c r="G87" s="44"/>
      <c r="H87" s="44"/>
      <c r="I87" s="44"/>
      <c r="J87" s="48"/>
      <c r="K87" s="49"/>
      <c r="L87" s="55"/>
    </row>
    <row r="88" spans="1:12" x14ac:dyDescent="0.2">
      <c r="A88" s="44"/>
      <c r="B88" s="45"/>
      <c r="C88" s="44"/>
      <c r="D88" s="44"/>
      <c r="E88" s="46"/>
      <c r="F88" s="47"/>
      <c r="G88" s="44"/>
      <c r="H88" s="44"/>
      <c r="I88" s="44"/>
      <c r="J88" s="48"/>
      <c r="K88" s="49"/>
      <c r="L88" s="55"/>
    </row>
    <row r="89" spans="1:12" x14ac:dyDescent="0.2">
      <c r="A89" s="44"/>
      <c r="B89" s="45"/>
      <c r="C89" s="44"/>
      <c r="D89" s="44"/>
      <c r="E89" s="46"/>
      <c r="F89" s="47"/>
      <c r="G89" s="44"/>
      <c r="H89" s="44"/>
      <c r="I89" s="44"/>
      <c r="J89" s="48"/>
      <c r="K89" s="49"/>
      <c r="L89" s="55"/>
    </row>
    <row r="90" spans="1:12" x14ac:dyDescent="0.2">
      <c r="A90" s="44"/>
      <c r="B90" s="45"/>
      <c r="C90" s="44"/>
      <c r="D90" s="44"/>
      <c r="E90" s="46"/>
      <c r="F90" s="47"/>
      <c r="G90" s="44"/>
      <c r="H90" s="44"/>
      <c r="I90" s="44"/>
      <c r="J90" s="48"/>
      <c r="K90" s="49"/>
      <c r="L90" s="55"/>
    </row>
    <row r="91" spans="1:12" x14ac:dyDescent="0.2">
      <c r="A91" s="44"/>
      <c r="B91" s="45"/>
      <c r="C91" s="44"/>
      <c r="D91" s="44"/>
      <c r="E91" s="46"/>
      <c r="F91" s="47"/>
      <c r="G91" s="44"/>
      <c r="H91" s="44"/>
      <c r="I91" s="44"/>
      <c r="J91" s="48"/>
      <c r="K91" s="49"/>
      <c r="L91" s="55"/>
    </row>
    <row r="92" spans="1:12" x14ac:dyDescent="0.2">
      <c r="A92" s="44"/>
      <c r="B92" s="45"/>
      <c r="C92" s="44"/>
      <c r="D92" s="44"/>
      <c r="E92" s="46"/>
      <c r="F92" s="47"/>
      <c r="G92" s="44"/>
      <c r="H92" s="44"/>
      <c r="I92" s="44"/>
      <c r="J92" s="48"/>
      <c r="K92" s="49"/>
      <c r="L92" s="55"/>
    </row>
    <row r="93" spans="1:12" x14ac:dyDescent="0.2">
      <c r="A93" s="44"/>
      <c r="B93" s="45"/>
      <c r="C93" s="44"/>
      <c r="D93" s="44"/>
      <c r="E93" s="46"/>
      <c r="F93" s="47"/>
      <c r="G93" s="44"/>
      <c r="H93" s="44"/>
      <c r="I93" s="44"/>
      <c r="J93" s="48"/>
      <c r="K93" s="49"/>
      <c r="L93" s="55"/>
    </row>
    <row r="94" spans="1:12" x14ac:dyDescent="0.2">
      <c r="A94" s="44"/>
      <c r="B94" s="45"/>
      <c r="C94" s="44"/>
      <c r="D94" s="44"/>
      <c r="E94" s="46"/>
      <c r="F94" s="47"/>
      <c r="G94" s="44"/>
      <c r="H94" s="44"/>
      <c r="I94" s="44"/>
      <c r="J94" s="48"/>
      <c r="K94" s="49"/>
      <c r="L94" s="55"/>
    </row>
    <row r="95" spans="1:12" x14ac:dyDescent="0.2">
      <c r="A95" s="44"/>
      <c r="B95" s="45"/>
      <c r="C95" s="44"/>
      <c r="D95" s="44"/>
      <c r="E95" s="46"/>
      <c r="F95" s="44"/>
      <c r="G95" s="44"/>
      <c r="H95" s="44"/>
      <c r="I95" s="44"/>
      <c r="J95" s="48"/>
      <c r="K95" s="49"/>
      <c r="L95" s="55"/>
    </row>
    <row r="96" spans="1:12" x14ac:dyDescent="0.2">
      <c r="A96" s="44"/>
      <c r="B96" s="45"/>
      <c r="C96" s="44"/>
      <c r="D96" s="44"/>
      <c r="E96" s="46"/>
      <c r="F96" s="47"/>
      <c r="G96" s="44"/>
      <c r="H96" s="44"/>
      <c r="I96" s="44"/>
      <c r="J96" s="48"/>
      <c r="K96" s="49"/>
      <c r="L96" s="55"/>
    </row>
    <row r="97" spans="1:12" x14ac:dyDescent="0.2">
      <c r="A97" s="44"/>
      <c r="B97" s="45"/>
      <c r="C97" s="44"/>
      <c r="D97" s="44"/>
      <c r="E97" s="46"/>
      <c r="F97" s="47"/>
      <c r="G97" s="44"/>
      <c r="H97" s="44"/>
      <c r="I97" s="44"/>
      <c r="J97" s="48"/>
      <c r="K97" s="49"/>
      <c r="L97" s="55"/>
    </row>
    <row r="98" spans="1:12" x14ac:dyDescent="0.2">
      <c r="A98" s="44"/>
      <c r="B98" s="45"/>
      <c r="C98" s="44"/>
      <c r="D98" s="44"/>
      <c r="E98" s="46"/>
      <c r="F98" s="47"/>
      <c r="G98" s="44"/>
      <c r="H98" s="44"/>
      <c r="I98" s="44"/>
      <c r="J98" s="48"/>
      <c r="K98" s="49"/>
      <c r="L98" s="55"/>
    </row>
    <row r="99" spans="1:12" x14ac:dyDescent="0.2">
      <c r="A99" s="44"/>
      <c r="B99" s="45"/>
      <c r="C99" s="44"/>
      <c r="D99" s="51"/>
      <c r="E99" s="52"/>
      <c r="F99" s="53"/>
      <c r="G99" s="44"/>
      <c r="H99" s="44"/>
      <c r="I99" s="44"/>
      <c r="J99" s="48"/>
      <c r="K99" s="49"/>
      <c r="L99" s="55"/>
    </row>
    <row r="100" spans="1:12" x14ac:dyDescent="0.2">
      <c r="A100" s="44"/>
      <c r="B100" s="45"/>
      <c r="C100" s="44"/>
      <c r="D100" s="51"/>
      <c r="E100" s="52"/>
      <c r="F100" s="53"/>
      <c r="G100" s="44"/>
      <c r="H100" s="44"/>
      <c r="I100" s="44"/>
      <c r="J100" s="48"/>
      <c r="K100" s="49"/>
      <c r="L100" s="55"/>
    </row>
    <row r="101" spans="1:12" x14ac:dyDescent="0.2">
      <c r="A101" s="44"/>
      <c r="B101" s="45"/>
      <c r="C101" s="44"/>
      <c r="D101" s="44"/>
      <c r="E101" s="47"/>
      <c r="F101" s="47"/>
      <c r="G101" s="44"/>
      <c r="H101" s="44"/>
      <c r="I101" s="44"/>
      <c r="J101" s="48"/>
      <c r="K101" s="49"/>
      <c r="L101" s="55"/>
    </row>
    <row r="102" spans="1:12" x14ac:dyDescent="0.2">
      <c r="A102" s="44"/>
      <c r="B102" s="45"/>
      <c r="C102" s="44"/>
      <c r="D102" s="44"/>
      <c r="E102" s="46"/>
      <c r="F102" s="47"/>
      <c r="G102" s="44"/>
      <c r="H102" s="44"/>
      <c r="I102" s="44"/>
      <c r="J102" s="48"/>
      <c r="K102" s="49"/>
      <c r="L102" s="56"/>
    </row>
    <row r="103" spans="1:12" x14ac:dyDescent="0.2">
      <c r="A103" s="44"/>
      <c r="B103" s="45"/>
      <c r="C103" s="44"/>
      <c r="D103" s="51"/>
      <c r="E103" s="52"/>
      <c r="F103" s="53"/>
      <c r="G103" s="44"/>
      <c r="H103" s="44"/>
      <c r="I103" s="44"/>
      <c r="J103" s="48"/>
      <c r="K103" s="49"/>
      <c r="L103" s="55"/>
    </row>
    <row r="104" spans="1:12" x14ac:dyDescent="0.2">
      <c r="A104" s="49"/>
      <c r="B104" s="45"/>
      <c r="C104" s="44"/>
      <c r="D104" s="44"/>
      <c r="E104" s="46"/>
      <c r="F104" s="44"/>
      <c r="G104" s="44"/>
      <c r="H104" s="44"/>
      <c r="I104" s="44"/>
      <c r="J104" s="48"/>
      <c r="K104" s="45"/>
      <c r="L104" s="50"/>
    </row>
    <row r="105" spans="1:12" x14ac:dyDescent="0.2">
      <c r="A105" s="49"/>
      <c r="B105" s="45"/>
      <c r="C105" s="44"/>
      <c r="D105" s="44"/>
      <c r="E105" s="46"/>
      <c r="F105" s="44"/>
      <c r="G105" s="44"/>
      <c r="H105" s="44"/>
      <c r="I105" s="44"/>
      <c r="J105" s="48"/>
      <c r="K105" s="45"/>
      <c r="L105" s="50"/>
    </row>
    <row r="106" spans="1:12" x14ac:dyDescent="0.2">
      <c r="A106" s="44"/>
      <c r="B106" s="45"/>
      <c r="C106" s="44"/>
      <c r="D106" s="44"/>
      <c r="E106" s="46"/>
      <c r="F106" s="47"/>
      <c r="G106" s="44"/>
      <c r="H106" s="44"/>
      <c r="I106" s="44"/>
      <c r="J106" s="48"/>
      <c r="K106" s="45"/>
      <c r="L106" s="55"/>
    </row>
    <row r="107" spans="1:12" x14ac:dyDescent="0.2">
      <c r="A107" s="44"/>
      <c r="B107" s="45"/>
      <c r="C107" s="44"/>
      <c r="D107" s="44"/>
      <c r="E107" s="46"/>
      <c r="F107" s="47"/>
      <c r="G107" s="44"/>
      <c r="H107" s="44"/>
      <c r="I107" s="44"/>
      <c r="J107" s="48"/>
      <c r="K107" s="45"/>
      <c r="L107" s="55"/>
    </row>
    <row r="108" spans="1:12" x14ac:dyDescent="0.2">
      <c r="A108" s="44"/>
      <c r="B108" s="45"/>
      <c r="C108" s="44"/>
      <c r="D108" s="44"/>
      <c r="E108" s="46"/>
      <c r="F108" s="47"/>
      <c r="G108" s="44"/>
      <c r="H108" s="44"/>
      <c r="I108" s="44"/>
      <c r="J108" s="48"/>
      <c r="K108" s="45"/>
      <c r="L108" s="55"/>
    </row>
    <row r="109" spans="1:12" x14ac:dyDescent="0.2">
      <c r="A109" s="44"/>
      <c r="B109" s="45"/>
      <c r="C109" s="44"/>
      <c r="D109" s="44"/>
      <c r="E109" s="46"/>
      <c r="F109" s="47"/>
      <c r="G109" s="44"/>
      <c r="H109" s="44"/>
      <c r="I109" s="44"/>
      <c r="J109" s="48"/>
      <c r="K109" s="45"/>
      <c r="L109" s="55"/>
    </row>
    <row r="110" spans="1:12" x14ac:dyDescent="0.2">
      <c r="A110" s="44"/>
      <c r="B110" s="45"/>
      <c r="C110" s="44"/>
      <c r="D110" s="44"/>
      <c r="E110" s="46"/>
      <c r="F110" s="47"/>
      <c r="G110" s="44"/>
      <c r="H110" s="44"/>
      <c r="I110" s="44"/>
      <c r="J110" s="48"/>
      <c r="K110" s="45"/>
      <c r="L110" s="55"/>
    </row>
    <row r="111" spans="1:12" x14ac:dyDescent="0.2">
      <c r="A111" s="44"/>
      <c r="B111" s="45"/>
      <c r="C111" s="44"/>
      <c r="D111" s="44"/>
      <c r="E111" s="46"/>
      <c r="F111" s="47"/>
      <c r="G111" s="44"/>
      <c r="H111" s="44"/>
      <c r="I111" s="44"/>
      <c r="J111" s="48"/>
      <c r="K111" s="45"/>
      <c r="L111" s="55"/>
    </row>
    <row r="112" spans="1:12" x14ac:dyDescent="0.2">
      <c r="A112" s="44"/>
      <c r="B112" s="45"/>
      <c r="C112" s="44"/>
      <c r="D112" s="44"/>
      <c r="E112" s="46"/>
      <c r="F112" s="47"/>
      <c r="G112" s="44"/>
      <c r="H112" s="44"/>
      <c r="I112" s="44"/>
      <c r="J112" s="48"/>
      <c r="K112" s="45"/>
      <c r="L112" s="55"/>
    </row>
    <row r="113" spans="1:12" x14ac:dyDescent="0.2">
      <c r="A113" s="44"/>
      <c r="B113" s="45"/>
      <c r="C113" s="44"/>
      <c r="D113" s="44"/>
      <c r="E113" s="46"/>
      <c r="F113" s="47"/>
      <c r="G113" s="44"/>
      <c r="H113" s="44"/>
      <c r="I113" s="44"/>
      <c r="J113" s="48"/>
      <c r="K113" s="45"/>
      <c r="L113" s="55"/>
    </row>
    <row r="114" spans="1:12" x14ac:dyDescent="0.2">
      <c r="A114" s="44"/>
      <c r="B114" s="45"/>
      <c r="C114" s="44"/>
      <c r="D114" s="44"/>
      <c r="E114" s="46"/>
      <c r="F114" s="47"/>
      <c r="G114" s="44"/>
      <c r="H114" s="44"/>
      <c r="I114" s="44"/>
      <c r="J114" s="48"/>
      <c r="K114" s="45"/>
      <c r="L114" s="55"/>
    </row>
    <row r="115" spans="1:12" x14ac:dyDescent="0.2">
      <c r="A115" s="44"/>
      <c r="B115" s="45"/>
      <c r="C115" s="44"/>
      <c r="D115" s="44"/>
      <c r="E115" s="46"/>
      <c r="F115" s="44"/>
      <c r="G115" s="44"/>
      <c r="H115" s="44"/>
      <c r="I115" s="44"/>
      <c r="J115" s="48"/>
      <c r="K115" s="45"/>
      <c r="L115" s="55"/>
    </row>
    <row r="116" spans="1:12" x14ac:dyDescent="0.2">
      <c r="A116" s="44"/>
      <c r="B116" s="45"/>
      <c r="C116" s="44"/>
      <c r="D116" s="44"/>
      <c r="E116" s="46"/>
      <c r="F116" s="47"/>
      <c r="G116" s="44"/>
      <c r="H116" s="44"/>
      <c r="I116" s="44"/>
      <c r="J116" s="48"/>
      <c r="K116" s="45"/>
      <c r="L116" s="55"/>
    </row>
    <row r="117" spans="1:12" x14ac:dyDescent="0.2">
      <c r="A117" s="44"/>
      <c r="B117" s="45"/>
      <c r="C117" s="44"/>
      <c r="D117" s="44"/>
      <c r="E117" s="46"/>
      <c r="F117" s="47"/>
      <c r="G117" s="44"/>
      <c r="H117" s="44"/>
      <c r="I117" s="44"/>
      <c r="J117" s="48"/>
      <c r="K117" s="45"/>
      <c r="L117" s="56"/>
    </row>
    <row r="118" spans="1:12" x14ac:dyDescent="0.2">
      <c r="A118" s="44"/>
      <c r="B118" s="45"/>
      <c r="C118" s="44"/>
      <c r="D118" s="51"/>
      <c r="E118" s="52"/>
      <c r="F118" s="53"/>
      <c r="G118" s="44"/>
      <c r="H118" s="44"/>
      <c r="I118" s="44"/>
      <c r="J118" s="48"/>
      <c r="K118" s="49"/>
      <c r="L118" s="55"/>
    </row>
    <row r="119" spans="1:12" x14ac:dyDescent="0.2">
      <c r="A119" s="44"/>
      <c r="B119" s="45"/>
      <c r="C119" s="44"/>
      <c r="D119" s="51"/>
      <c r="E119" s="52"/>
      <c r="F119" s="53"/>
      <c r="G119" s="44"/>
      <c r="H119" s="44"/>
      <c r="I119" s="44"/>
      <c r="J119" s="48"/>
      <c r="K119" s="49"/>
      <c r="L119" s="55"/>
    </row>
    <row r="120" spans="1:12" x14ac:dyDescent="0.2">
      <c r="A120" s="44"/>
      <c r="B120" s="45"/>
      <c r="C120" s="44"/>
      <c r="D120" s="51"/>
      <c r="E120" s="52"/>
      <c r="F120" s="53"/>
      <c r="G120" s="44"/>
      <c r="H120" s="44"/>
      <c r="I120" s="44"/>
      <c r="J120" s="48"/>
      <c r="K120" s="49"/>
      <c r="L120" s="55"/>
    </row>
    <row r="121" spans="1:12" x14ac:dyDescent="0.2">
      <c r="A121" s="44"/>
      <c r="B121" s="45"/>
      <c r="C121" s="44"/>
      <c r="D121" s="51"/>
      <c r="E121" s="52"/>
      <c r="F121" s="53"/>
      <c r="G121" s="44"/>
      <c r="H121" s="44"/>
      <c r="I121" s="44"/>
      <c r="J121" s="48"/>
      <c r="K121" s="49"/>
      <c r="L121" s="55"/>
    </row>
    <row r="122" spans="1:12" x14ac:dyDescent="0.2">
      <c r="A122" s="44"/>
      <c r="B122" s="45"/>
      <c r="C122" s="44"/>
      <c r="D122" s="51"/>
      <c r="E122" s="52"/>
      <c r="F122" s="53"/>
      <c r="G122" s="44"/>
      <c r="H122" s="44"/>
      <c r="I122" s="44"/>
      <c r="J122" s="48"/>
      <c r="K122" s="49"/>
      <c r="L122" s="55"/>
    </row>
    <row r="123" spans="1:12" x14ac:dyDescent="0.2">
      <c r="A123" s="44"/>
      <c r="B123" s="45"/>
      <c r="C123" s="44"/>
      <c r="D123" s="51"/>
      <c r="E123" s="52"/>
      <c r="F123" s="53"/>
      <c r="G123" s="44"/>
      <c r="H123" s="44"/>
      <c r="I123" s="44"/>
      <c r="J123" s="48"/>
      <c r="K123" s="49"/>
      <c r="L123" s="55"/>
    </row>
    <row r="124" spans="1:12" x14ac:dyDescent="0.2">
      <c r="A124" s="44"/>
      <c r="B124" s="45"/>
      <c r="C124" s="44"/>
      <c r="D124" s="44"/>
      <c r="E124" s="46"/>
      <c r="F124" s="44"/>
      <c r="G124" s="44"/>
      <c r="H124" s="44"/>
      <c r="I124" s="44"/>
      <c r="J124" s="57"/>
      <c r="K124" s="45"/>
      <c r="L124" s="55"/>
    </row>
    <row r="125" spans="1:12" x14ac:dyDescent="0.2">
      <c r="A125" s="44"/>
      <c r="B125" s="45"/>
      <c r="C125" s="44"/>
      <c r="D125" s="51"/>
      <c r="E125" s="52"/>
      <c r="F125" s="53"/>
      <c r="G125" s="44"/>
      <c r="H125" s="44"/>
      <c r="I125" s="44"/>
      <c r="J125" s="57"/>
      <c r="K125" s="45"/>
      <c r="L125" s="55"/>
    </row>
    <row r="126" spans="1:12" x14ac:dyDescent="0.2">
      <c r="A126" s="44"/>
      <c r="B126" s="45"/>
      <c r="C126" s="44"/>
      <c r="D126" s="44"/>
      <c r="E126" s="46"/>
      <c r="F126" s="47"/>
      <c r="G126" s="44"/>
      <c r="H126" s="44"/>
      <c r="I126" s="44"/>
      <c r="J126" s="57"/>
      <c r="K126" s="45"/>
      <c r="L126" s="55"/>
    </row>
    <row r="127" spans="1:12" x14ac:dyDescent="0.2">
      <c r="A127" s="44"/>
      <c r="B127" s="45"/>
      <c r="C127" s="44"/>
      <c r="D127" s="51"/>
      <c r="E127" s="52"/>
      <c r="F127" s="53"/>
      <c r="G127" s="44"/>
      <c r="H127" s="44"/>
      <c r="I127" s="44"/>
      <c r="J127" s="57"/>
      <c r="K127" s="45"/>
      <c r="L127" s="55"/>
    </row>
    <row r="128" spans="1:12" x14ac:dyDescent="0.2">
      <c r="A128" s="44"/>
      <c r="B128" s="45"/>
      <c r="C128" s="44"/>
      <c r="D128" s="51"/>
      <c r="E128" s="52"/>
      <c r="F128" s="53"/>
      <c r="G128" s="44"/>
      <c r="H128" s="44"/>
      <c r="I128" s="44"/>
      <c r="J128" s="57"/>
      <c r="K128" s="45"/>
      <c r="L128" s="55"/>
    </row>
    <row r="129" spans="1:12" x14ac:dyDescent="0.2">
      <c r="A129" s="44"/>
      <c r="B129" s="45"/>
      <c r="C129" s="44"/>
      <c r="D129" s="51"/>
      <c r="E129" s="52"/>
      <c r="F129" s="53"/>
      <c r="G129" s="44"/>
      <c r="H129" s="44"/>
      <c r="I129" s="44"/>
      <c r="J129" s="57"/>
      <c r="K129" s="45"/>
      <c r="L129" s="55"/>
    </row>
    <row r="130" spans="1:12" x14ac:dyDescent="0.2">
      <c r="A130" s="44"/>
      <c r="B130" s="45"/>
      <c r="C130" s="44"/>
      <c r="D130" s="51"/>
      <c r="E130" s="52"/>
      <c r="F130" s="53"/>
      <c r="G130" s="44"/>
      <c r="H130" s="44"/>
      <c r="I130" s="44"/>
      <c r="J130" s="57"/>
      <c r="K130" s="45"/>
      <c r="L130" s="55"/>
    </row>
    <row r="131" spans="1:12" x14ac:dyDescent="0.2">
      <c r="A131" s="44"/>
      <c r="B131" s="45"/>
      <c r="C131" s="44"/>
      <c r="D131" s="44"/>
      <c r="E131" s="58"/>
      <c r="F131" s="59"/>
      <c r="G131" s="44"/>
      <c r="H131" s="44"/>
      <c r="I131" s="44"/>
      <c r="J131" s="57"/>
      <c r="K131" s="45"/>
      <c r="L131" s="55"/>
    </row>
    <row r="132" spans="1:12" x14ac:dyDescent="0.2">
      <c r="A132" s="44"/>
      <c r="B132" s="45"/>
      <c r="C132" s="44"/>
      <c r="D132" s="44"/>
      <c r="E132" s="58"/>
      <c r="F132" s="59"/>
      <c r="G132" s="44"/>
      <c r="H132" s="44"/>
      <c r="I132" s="44"/>
      <c r="J132" s="57"/>
      <c r="K132" s="45"/>
      <c r="L132" s="55"/>
    </row>
    <row r="133" spans="1:12" x14ac:dyDescent="0.2">
      <c r="A133" s="44"/>
      <c r="B133" s="45"/>
      <c r="C133" s="44"/>
      <c r="D133" s="44"/>
      <c r="E133" s="47"/>
      <c r="F133" s="47"/>
      <c r="G133" s="44"/>
      <c r="H133" s="44"/>
      <c r="I133" s="44"/>
      <c r="J133" s="48"/>
      <c r="K133" s="49"/>
      <c r="L133" s="55"/>
    </row>
    <row r="134" spans="1:12" x14ac:dyDescent="0.2">
      <c r="A134" s="44"/>
      <c r="B134" s="45"/>
      <c r="C134" s="44"/>
      <c r="D134" s="44"/>
      <c r="E134" s="47"/>
      <c r="F134" s="47"/>
      <c r="G134" s="44"/>
      <c r="H134" s="44"/>
      <c r="I134" s="44"/>
      <c r="J134" s="48"/>
      <c r="K134" s="49"/>
      <c r="L134" s="55"/>
    </row>
    <row r="135" spans="1:12" x14ac:dyDescent="0.2">
      <c r="A135" s="70"/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55"/>
    </row>
    <row r="136" spans="1:12" x14ac:dyDescent="0.2">
      <c r="A136" s="70"/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55"/>
    </row>
    <row r="137" spans="1:12" x14ac:dyDescent="0.2">
      <c r="A137" s="70"/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55"/>
    </row>
    <row r="138" spans="1:12" x14ac:dyDescent="0.2">
      <c r="A138" s="70"/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55"/>
    </row>
    <row r="139" spans="1:12" x14ac:dyDescent="0.2">
      <c r="A139" s="70"/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55"/>
    </row>
    <row r="140" spans="1:12" x14ac:dyDescent="0.2">
      <c r="A140" s="70"/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55"/>
    </row>
    <row r="141" spans="1:12" s="40" customFormat="1" x14ac:dyDescent="0.2">
      <c r="A141" s="77"/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66"/>
    </row>
    <row r="142" spans="1:12" s="40" customFormat="1" x14ac:dyDescent="0.2">
      <c r="A142" s="77"/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66"/>
    </row>
    <row r="143" spans="1:12" s="40" customFormat="1" x14ac:dyDescent="0.2">
      <c r="A143" s="77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66"/>
    </row>
    <row r="144" spans="1:12" x14ac:dyDescent="0.2">
      <c r="A144" s="70"/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55"/>
    </row>
    <row r="145" spans="1:12" x14ac:dyDescent="0.2">
      <c r="A145" s="70"/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55"/>
    </row>
    <row r="146" spans="1:12" x14ac:dyDescent="0.2">
      <c r="A146" s="70"/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55"/>
    </row>
    <row r="147" spans="1:12" x14ac:dyDescent="0.2">
      <c r="A147" s="70"/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55"/>
    </row>
    <row r="148" spans="1:12" x14ac:dyDescent="0.2">
      <c r="A148" s="70"/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55"/>
    </row>
    <row r="149" spans="1:12" x14ac:dyDescent="0.2">
      <c r="A149" s="70"/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55"/>
    </row>
    <row r="150" spans="1:12" x14ac:dyDescent="0.2">
      <c r="A150" s="70"/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55"/>
    </row>
    <row r="151" spans="1:12" x14ac:dyDescent="0.2">
      <c r="A151" s="70"/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55"/>
    </row>
  </sheetData>
  <mergeCells count="8">
    <mergeCell ref="A1:L1"/>
    <mergeCell ref="A2:L2"/>
    <mergeCell ref="A3:L3"/>
    <mergeCell ref="A5:A6"/>
    <mergeCell ref="B5:B6"/>
    <mergeCell ref="C5:G5"/>
    <mergeCell ref="H5:K5"/>
    <mergeCell ref="L5:L6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opLeftCell="A40" zoomScale="90" zoomScaleNormal="90" workbookViewId="0">
      <selection activeCell="C42" sqref="C42:G42"/>
    </sheetView>
  </sheetViews>
  <sheetFormatPr defaultRowHeight="12.75" x14ac:dyDescent="0.2"/>
  <cols>
    <col min="1" max="1" width="16.5703125" style="40" customWidth="1"/>
    <col min="2" max="2" width="17.140625" style="40" customWidth="1"/>
    <col min="3" max="3" width="18.42578125" style="40" customWidth="1"/>
    <col min="4" max="4" width="17.7109375" style="40" customWidth="1"/>
    <col min="5" max="5" width="21.5703125" style="40" customWidth="1"/>
    <col min="6" max="6" width="19.5703125" style="40" customWidth="1"/>
    <col min="7" max="7" width="27.42578125" style="40" customWidth="1"/>
    <col min="8" max="8" width="20.85546875" style="40" customWidth="1"/>
    <col min="9" max="9" width="17.5703125" style="40" customWidth="1"/>
    <col min="10" max="10" width="15.85546875" style="40" customWidth="1"/>
    <col min="11" max="11" width="11.7109375" style="40" customWidth="1"/>
    <col min="12" max="12" width="21.85546875" style="40" customWidth="1"/>
    <col min="13" max="16384" width="9.140625" style="40"/>
  </cols>
  <sheetData>
    <row r="1" spans="1:12" ht="14.25" x14ac:dyDescent="0.2">
      <c r="A1" s="295" t="s">
        <v>40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</row>
    <row r="2" spans="1:12" ht="15" x14ac:dyDescent="0.2">
      <c r="A2" s="295" t="s">
        <v>41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</row>
    <row r="3" spans="1:12" ht="14.25" x14ac:dyDescent="0.2">
      <c r="A3" s="295" t="s">
        <v>42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</row>
    <row r="5" spans="1:12" ht="12.75" customHeight="1" x14ac:dyDescent="0.2">
      <c r="A5" s="294" t="s">
        <v>9</v>
      </c>
      <c r="B5" s="294" t="s">
        <v>174</v>
      </c>
      <c r="C5" s="294" t="s">
        <v>0</v>
      </c>
      <c r="D5" s="294"/>
      <c r="E5" s="294"/>
      <c r="F5" s="294"/>
      <c r="G5" s="294"/>
      <c r="H5" s="294" t="s">
        <v>43</v>
      </c>
      <c r="I5" s="294"/>
      <c r="J5" s="294"/>
      <c r="K5" s="294"/>
      <c r="L5" s="294" t="s">
        <v>1</v>
      </c>
    </row>
    <row r="6" spans="1:12" ht="114.75" x14ac:dyDescent="0.2">
      <c r="A6" s="294"/>
      <c r="B6" s="294"/>
      <c r="C6" s="195" t="s">
        <v>4</v>
      </c>
      <c r="D6" s="195" t="s">
        <v>118</v>
      </c>
      <c r="E6" s="195" t="s">
        <v>10</v>
      </c>
      <c r="F6" s="195" t="s">
        <v>44</v>
      </c>
      <c r="G6" s="195" t="s">
        <v>5</v>
      </c>
      <c r="H6" s="195" t="s">
        <v>45</v>
      </c>
      <c r="I6" s="195" t="s">
        <v>2</v>
      </c>
      <c r="J6" s="195" t="s">
        <v>273</v>
      </c>
      <c r="K6" s="195" t="s">
        <v>3</v>
      </c>
      <c r="L6" s="294"/>
    </row>
    <row r="7" spans="1:12" x14ac:dyDescent="0.2">
      <c r="A7" s="195">
        <v>1</v>
      </c>
      <c r="B7" s="195">
        <v>2</v>
      </c>
      <c r="C7" s="195">
        <v>3</v>
      </c>
      <c r="D7" s="195">
        <v>4</v>
      </c>
      <c r="E7" s="195">
        <v>5</v>
      </c>
      <c r="F7" s="195">
        <v>6</v>
      </c>
      <c r="G7" s="195">
        <v>7</v>
      </c>
      <c r="H7" s="195">
        <v>8</v>
      </c>
      <c r="I7" s="195">
        <v>9</v>
      </c>
      <c r="J7" s="195">
        <v>10</v>
      </c>
      <c r="K7" s="195">
        <v>11</v>
      </c>
      <c r="L7" s="195">
        <v>12</v>
      </c>
    </row>
    <row r="8" spans="1:12" ht="123.75" x14ac:dyDescent="0.2">
      <c r="A8" s="32" t="s">
        <v>589</v>
      </c>
      <c r="B8" s="33" t="s">
        <v>591</v>
      </c>
      <c r="C8" s="32" t="s">
        <v>280</v>
      </c>
      <c r="D8" s="180" t="s">
        <v>473</v>
      </c>
      <c r="E8" s="35">
        <v>1028700000218</v>
      </c>
      <c r="F8" s="36">
        <v>8709007730</v>
      </c>
      <c r="G8" s="32" t="s">
        <v>221</v>
      </c>
      <c r="H8" s="32" t="s">
        <v>409</v>
      </c>
      <c r="I8" s="32" t="s">
        <v>406</v>
      </c>
      <c r="J8" s="185">
        <v>54000000</v>
      </c>
      <c r="K8" s="38">
        <v>43784</v>
      </c>
      <c r="L8" s="182"/>
    </row>
    <row r="9" spans="1:12" ht="123.75" x14ac:dyDescent="0.2">
      <c r="A9" s="32" t="s">
        <v>592</v>
      </c>
      <c r="B9" s="33" t="s">
        <v>593</v>
      </c>
      <c r="C9" s="32" t="s">
        <v>280</v>
      </c>
      <c r="D9" s="180" t="s">
        <v>473</v>
      </c>
      <c r="E9" s="35">
        <v>1028700000218</v>
      </c>
      <c r="F9" s="36">
        <v>8709007730</v>
      </c>
      <c r="G9" s="32" t="s">
        <v>221</v>
      </c>
      <c r="H9" s="32" t="s">
        <v>403</v>
      </c>
      <c r="I9" s="32" t="s">
        <v>594</v>
      </c>
      <c r="J9" s="185">
        <v>6000000</v>
      </c>
      <c r="K9" s="38">
        <v>43784</v>
      </c>
      <c r="L9" s="182"/>
    </row>
    <row r="10" spans="1:12" ht="135" x14ac:dyDescent="0.2">
      <c r="A10" s="32" t="s">
        <v>595</v>
      </c>
      <c r="B10" s="33" t="s">
        <v>597</v>
      </c>
      <c r="C10" s="32" t="s">
        <v>501</v>
      </c>
      <c r="D10" s="32" t="s">
        <v>502</v>
      </c>
      <c r="E10" s="190">
        <v>1178709000250</v>
      </c>
      <c r="F10" s="190">
        <v>8709907308</v>
      </c>
      <c r="G10" s="32" t="s">
        <v>503</v>
      </c>
      <c r="H10" s="32" t="s">
        <v>403</v>
      </c>
      <c r="I10" s="32" t="s">
        <v>594</v>
      </c>
      <c r="J10" s="110">
        <v>300000</v>
      </c>
      <c r="K10" s="38">
        <v>43784</v>
      </c>
      <c r="L10" s="182"/>
    </row>
    <row r="11" spans="1:12" ht="123.75" x14ac:dyDescent="0.2">
      <c r="A11" s="32" t="s">
        <v>598</v>
      </c>
      <c r="B11" s="33" t="s">
        <v>596</v>
      </c>
      <c r="C11" s="32" t="s">
        <v>280</v>
      </c>
      <c r="D11" s="180" t="s">
        <v>473</v>
      </c>
      <c r="E11" s="35">
        <v>1028700000218</v>
      </c>
      <c r="F11" s="36">
        <v>8709007730</v>
      </c>
      <c r="G11" s="32" t="s">
        <v>221</v>
      </c>
      <c r="H11" s="32" t="s">
        <v>403</v>
      </c>
      <c r="I11" s="32" t="s">
        <v>474</v>
      </c>
      <c r="J11" s="110">
        <v>3500000</v>
      </c>
      <c r="K11" s="38">
        <v>43784</v>
      </c>
      <c r="L11" s="182"/>
    </row>
    <row r="12" spans="1:12" ht="78.75" x14ac:dyDescent="0.2">
      <c r="A12" s="32" t="s">
        <v>599</v>
      </c>
      <c r="B12" s="33" t="s">
        <v>600</v>
      </c>
      <c r="C12" s="32" t="s">
        <v>12</v>
      </c>
      <c r="D12" s="32" t="s">
        <v>166</v>
      </c>
      <c r="E12" s="41">
        <v>1108700000177</v>
      </c>
      <c r="F12" s="190">
        <v>8709013389</v>
      </c>
      <c r="G12" s="32" t="s">
        <v>219</v>
      </c>
      <c r="H12" s="32" t="s">
        <v>626</v>
      </c>
      <c r="I12" s="32" t="s">
        <v>301</v>
      </c>
      <c r="J12" s="110">
        <v>190000</v>
      </c>
      <c r="K12" s="38">
        <v>43784</v>
      </c>
      <c r="L12" s="182"/>
    </row>
    <row r="13" spans="1:12" ht="78.75" x14ac:dyDescent="0.2">
      <c r="A13" s="32" t="s">
        <v>601</v>
      </c>
      <c r="B13" s="33" t="s">
        <v>600</v>
      </c>
      <c r="C13" s="32" t="s">
        <v>18</v>
      </c>
      <c r="D13" s="32" t="s">
        <v>163</v>
      </c>
      <c r="E13" s="41">
        <v>1088700000157</v>
      </c>
      <c r="F13" s="190">
        <v>8709012459</v>
      </c>
      <c r="G13" s="32" t="s">
        <v>220</v>
      </c>
      <c r="H13" s="32" t="s">
        <v>626</v>
      </c>
      <c r="I13" s="32" t="s">
        <v>301</v>
      </c>
      <c r="J13" s="110">
        <v>150000</v>
      </c>
      <c r="K13" s="38">
        <v>43784</v>
      </c>
      <c r="L13" s="182"/>
    </row>
    <row r="14" spans="1:12" ht="67.5" x14ac:dyDescent="0.2">
      <c r="A14" s="32" t="s">
        <v>602</v>
      </c>
      <c r="B14" s="33" t="s">
        <v>600</v>
      </c>
      <c r="C14" s="32" t="s">
        <v>17</v>
      </c>
      <c r="D14" s="32" t="s">
        <v>164</v>
      </c>
      <c r="E14" s="41">
        <v>1118700000088</v>
      </c>
      <c r="F14" s="190">
        <v>8703010511</v>
      </c>
      <c r="G14" s="32" t="s">
        <v>220</v>
      </c>
      <c r="H14" s="32" t="s">
        <v>626</v>
      </c>
      <c r="I14" s="32" t="s">
        <v>301</v>
      </c>
      <c r="J14" s="110">
        <v>116403</v>
      </c>
      <c r="K14" s="38">
        <v>43784</v>
      </c>
      <c r="L14" s="182"/>
    </row>
    <row r="15" spans="1:12" ht="123.75" x14ac:dyDescent="0.2">
      <c r="A15" s="32" t="s">
        <v>603</v>
      </c>
      <c r="B15" s="33" t="s">
        <v>600</v>
      </c>
      <c r="C15" s="32" t="s">
        <v>14</v>
      </c>
      <c r="D15" s="32" t="s">
        <v>183</v>
      </c>
      <c r="E15" s="41">
        <v>1118700000077</v>
      </c>
      <c r="F15" s="190">
        <v>8703010470</v>
      </c>
      <c r="G15" s="32" t="s">
        <v>221</v>
      </c>
      <c r="H15" s="32" t="s">
        <v>626</v>
      </c>
      <c r="I15" s="32" t="s">
        <v>301</v>
      </c>
      <c r="J15" s="185">
        <v>105945</v>
      </c>
      <c r="K15" s="38">
        <v>43784</v>
      </c>
      <c r="L15" s="182"/>
    </row>
    <row r="16" spans="1:12" ht="90" x14ac:dyDescent="0.2">
      <c r="A16" s="32" t="s">
        <v>604</v>
      </c>
      <c r="B16" s="33" t="s">
        <v>600</v>
      </c>
      <c r="C16" s="32" t="s">
        <v>20</v>
      </c>
      <c r="D16" s="32" t="s">
        <v>188</v>
      </c>
      <c r="E16" s="41">
        <v>1098700000035</v>
      </c>
      <c r="F16" s="190">
        <v>8709012723</v>
      </c>
      <c r="G16" s="32" t="s">
        <v>220</v>
      </c>
      <c r="H16" s="32" t="s">
        <v>626</v>
      </c>
      <c r="I16" s="32" t="s">
        <v>377</v>
      </c>
      <c r="J16" s="185">
        <v>240794</v>
      </c>
      <c r="K16" s="38">
        <v>43784</v>
      </c>
      <c r="L16" s="182"/>
    </row>
    <row r="17" spans="1:12" ht="67.5" x14ac:dyDescent="0.2">
      <c r="A17" s="32" t="s">
        <v>605</v>
      </c>
      <c r="B17" s="33" t="s">
        <v>600</v>
      </c>
      <c r="C17" s="32" t="s">
        <v>19</v>
      </c>
      <c r="D17" s="32" t="s">
        <v>187</v>
      </c>
      <c r="E17" s="41">
        <v>1108700000200</v>
      </c>
      <c r="F17" s="190">
        <v>8709013445</v>
      </c>
      <c r="G17" s="32" t="s">
        <v>220</v>
      </c>
      <c r="H17" s="32" t="s">
        <v>626</v>
      </c>
      <c r="I17" s="32" t="s">
        <v>301</v>
      </c>
      <c r="J17" s="185">
        <v>251000</v>
      </c>
      <c r="K17" s="38">
        <v>43784</v>
      </c>
      <c r="L17" s="182"/>
    </row>
    <row r="18" spans="1:12" ht="135" x14ac:dyDescent="0.2">
      <c r="A18" s="32" t="s">
        <v>609</v>
      </c>
      <c r="B18" s="33" t="s">
        <v>600</v>
      </c>
      <c r="C18" s="139" t="s">
        <v>606</v>
      </c>
      <c r="D18" s="139" t="s">
        <v>607</v>
      </c>
      <c r="E18" s="140">
        <v>1188709000050</v>
      </c>
      <c r="F18" s="141">
        <v>8714010014</v>
      </c>
      <c r="G18" s="139" t="s">
        <v>608</v>
      </c>
      <c r="H18" s="32" t="s">
        <v>626</v>
      </c>
      <c r="I18" s="32" t="s">
        <v>301</v>
      </c>
      <c r="J18" s="185">
        <v>110000</v>
      </c>
      <c r="K18" s="38">
        <v>43784</v>
      </c>
      <c r="L18" s="182"/>
    </row>
    <row r="19" spans="1:12" ht="123.75" x14ac:dyDescent="0.2">
      <c r="A19" s="32" t="s">
        <v>610</v>
      </c>
      <c r="B19" s="33" t="s">
        <v>600</v>
      </c>
      <c r="C19" s="32" t="s">
        <v>37</v>
      </c>
      <c r="D19" s="32" t="s">
        <v>208</v>
      </c>
      <c r="E19" s="41">
        <v>1108700000133</v>
      </c>
      <c r="F19" s="190">
        <v>8709013156</v>
      </c>
      <c r="G19" s="32" t="s">
        <v>221</v>
      </c>
      <c r="H19" s="32" t="s">
        <v>626</v>
      </c>
      <c r="I19" s="32" t="s">
        <v>301</v>
      </c>
      <c r="J19" s="185">
        <v>200000</v>
      </c>
      <c r="K19" s="38">
        <v>43784</v>
      </c>
      <c r="L19" s="182"/>
    </row>
    <row r="20" spans="1:12" ht="123.75" x14ac:dyDescent="0.2">
      <c r="A20" s="32" t="s">
        <v>611</v>
      </c>
      <c r="B20" s="33" t="s">
        <v>600</v>
      </c>
      <c r="C20" s="32" t="s">
        <v>24</v>
      </c>
      <c r="D20" s="32" t="s">
        <v>158</v>
      </c>
      <c r="E20" s="41">
        <v>1028700000240</v>
      </c>
      <c r="F20" s="190">
        <v>8709007836</v>
      </c>
      <c r="G20" s="32" t="s">
        <v>221</v>
      </c>
      <c r="H20" s="32" t="s">
        <v>626</v>
      </c>
      <c r="I20" s="32" t="s">
        <v>301</v>
      </c>
      <c r="J20" s="110">
        <v>127145</v>
      </c>
      <c r="K20" s="38">
        <v>43784</v>
      </c>
      <c r="L20" s="182"/>
    </row>
    <row r="21" spans="1:12" ht="78.75" x14ac:dyDescent="0.2">
      <c r="A21" s="32" t="s">
        <v>612</v>
      </c>
      <c r="B21" s="33" t="s">
        <v>600</v>
      </c>
      <c r="C21" s="32" t="s">
        <v>497</v>
      </c>
      <c r="D21" s="139" t="s">
        <v>498</v>
      </c>
      <c r="E21" s="140">
        <v>1048700900225</v>
      </c>
      <c r="F21" s="190">
        <v>8709010116</v>
      </c>
      <c r="G21" s="32" t="s">
        <v>499</v>
      </c>
      <c r="H21" s="32" t="s">
        <v>626</v>
      </c>
      <c r="I21" s="32" t="s">
        <v>301</v>
      </c>
      <c r="J21" s="185">
        <v>200000</v>
      </c>
      <c r="K21" s="38">
        <v>43784</v>
      </c>
      <c r="L21" s="182"/>
    </row>
    <row r="22" spans="1:12" ht="90" x14ac:dyDescent="0.2">
      <c r="A22" s="32" t="s">
        <v>613</v>
      </c>
      <c r="B22" s="33" t="s">
        <v>600</v>
      </c>
      <c r="C22" s="32" t="s">
        <v>376</v>
      </c>
      <c r="D22" s="32" t="s">
        <v>393</v>
      </c>
      <c r="E22" s="41">
        <v>1178709000250</v>
      </c>
      <c r="F22" s="32">
        <v>8709907308</v>
      </c>
      <c r="G22" s="32" t="s">
        <v>392</v>
      </c>
      <c r="H22" s="32" t="s">
        <v>626</v>
      </c>
      <c r="I22" s="32" t="s">
        <v>301</v>
      </c>
      <c r="J22" s="185">
        <v>289250</v>
      </c>
      <c r="K22" s="38">
        <v>43784</v>
      </c>
      <c r="L22" s="182"/>
    </row>
    <row r="23" spans="1:12" ht="123.75" x14ac:dyDescent="0.2">
      <c r="A23" s="32" t="s">
        <v>614</v>
      </c>
      <c r="B23" s="33" t="s">
        <v>600</v>
      </c>
      <c r="C23" s="32" t="s">
        <v>35</v>
      </c>
      <c r="D23" s="32" t="s">
        <v>209</v>
      </c>
      <c r="E23" s="41">
        <v>1108700000034</v>
      </c>
      <c r="F23" s="190">
        <v>8709013036</v>
      </c>
      <c r="G23" s="32" t="s">
        <v>221</v>
      </c>
      <c r="H23" s="32" t="s">
        <v>626</v>
      </c>
      <c r="I23" s="32" t="s">
        <v>301</v>
      </c>
      <c r="J23" s="185">
        <v>90980</v>
      </c>
      <c r="K23" s="38">
        <v>43784</v>
      </c>
      <c r="L23" s="182"/>
    </row>
    <row r="24" spans="1:12" ht="101.25" x14ac:dyDescent="0.2">
      <c r="A24" s="32" t="s">
        <v>617</v>
      </c>
      <c r="B24" s="109" t="s">
        <v>600</v>
      </c>
      <c r="C24" s="139" t="s">
        <v>615</v>
      </c>
      <c r="D24" s="139" t="s">
        <v>616</v>
      </c>
      <c r="E24" s="196">
        <v>1198709000016</v>
      </c>
      <c r="F24" s="141">
        <v>8701005555</v>
      </c>
      <c r="G24" s="139" t="s">
        <v>220</v>
      </c>
      <c r="H24" s="32" t="s">
        <v>626</v>
      </c>
      <c r="I24" s="32" t="s">
        <v>301</v>
      </c>
      <c r="J24" s="185">
        <v>250000</v>
      </c>
      <c r="K24" s="38">
        <v>43784</v>
      </c>
      <c r="L24" s="182"/>
    </row>
    <row r="25" spans="1:12" ht="123.75" x14ac:dyDescent="0.2">
      <c r="A25" s="32" t="s">
        <v>620</v>
      </c>
      <c r="B25" s="109" t="s">
        <v>600</v>
      </c>
      <c r="C25" s="139" t="s">
        <v>618</v>
      </c>
      <c r="D25" s="139" t="s">
        <v>616</v>
      </c>
      <c r="E25" s="140">
        <v>1198709000027</v>
      </c>
      <c r="F25" s="141">
        <v>8712010104</v>
      </c>
      <c r="G25" s="191" t="s">
        <v>619</v>
      </c>
      <c r="H25" s="32" t="s">
        <v>626</v>
      </c>
      <c r="I25" s="32" t="s">
        <v>301</v>
      </c>
      <c r="J25" s="185">
        <v>290000</v>
      </c>
      <c r="K25" s="38">
        <v>43784</v>
      </c>
      <c r="L25" s="182"/>
    </row>
    <row r="26" spans="1:12" ht="123.75" x14ac:dyDescent="0.2">
      <c r="A26" s="32" t="s">
        <v>623</v>
      </c>
      <c r="B26" s="109" t="s">
        <v>600</v>
      </c>
      <c r="C26" s="139" t="s">
        <v>621</v>
      </c>
      <c r="D26" s="139" t="s">
        <v>622</v>
      </c>
      <c r="E26" s="196">
        <v>1188709000590</v>
      </c>
      <c r="F26" s="139">
        <v>8712010102</v>
      </c>
      <c r="G26" s="32" t="s">
        <v>221</v>
      </c>
      <c r="H26" s="32" t="s">
        <v>626</v>
      </c>
      <c r="I26" s="32" t="s">
        <v>301</v>
      </c>
      <c r="J26" s="185">
        <v>250000</v>
      </c>
      <c r="K26" s="38">
        <v>43784</v>
      </c>
      <c r="L26" s="182"/>
    </row>
    <row r="27" spans="1:12" ht="78.75" x14ac:dyDescent="0.2">
      <c r="A27" s="32" t="s">
        <v>625</v>
      </c>
      <c r="B27" s="109" t="s">
        <v>600</v>
      </c>
      <c r="C27" s="32" t="s">
        <v>21</v>
      </c>
      <c r="D27" s="32" t="s">
        <v>189</v>
      </c>
      <c r="E27" s="41">
        <v>1118700000187</v>
      </c>
      <c r="F27" s="32">
        <v>8704004503</v>
      </c>
      <c r="G27" s="32" t="s">
        <v>220</v>
      </c>
      <c r="H27" s="32" t="s">
        <v>626</v>
      </c>
      <c r="I27" s="32" t="s">
        <v>301</v>
      </c>
      <c r="J27" s="185">
        <v>120000</v>
      </c>
      <c r="K27" s="38">
        <v>43784</v>
      </c>
      <c r="L27" s="182"/>
    </row>
    <row r="28" spans="1:12" ht="123.75" x14ac:dyDescent="0.2">
      <c r="A28" s="32" t="s">
        <v>624</v>
      </c>
      <c r="B28" s="109">
        <v>43516</v>
      </c>
      <c r="C28" s="32" t="s">
        <v>286</v>
      </c>
      <c r="D28" s="32" t="s">
        <v>290</v>
      </c>
      <c r="E28" s="197">
        <v>1028700000119</v>
      </c>
      <c r="F28" s="198">
        <v>8709007970</v>
      </c>
      <c r="G28" s="32" t="s">
        <v>221</v>
      </c>
      <c r="H28" s="32" t="s">
        <v>626</v>
      </c>
      <c r="I28" s="32" t="s">
        <v>284</v>
      </c>
      <c r="J28" s="185">
        <v>1000000</v>
      </c>
      <c r="K28" s="38">
        <v>43784</v>
      </c>
      <c r="L28" s="182"/>
    </row>
    <row r="29" spans="1:12" ht="67.5" x14ac:dyDescent="0.2">
      <c r="A29" s="32" t="s">
        <v>627</v>
      </c>
      <c r="B29" s="109">
        <v>43545</v>
      </c>
      <c r="C29" s="32" t="s">
        <v>29</v>
      </c>
      <c r="D29" s="32" t="s">
        <v>177</v>
      </c>
      <c r="E29" s="35">
        <v>1078700000488</v>
      </c>
      <c r="F29" s="36">
        <v>8709011889</v>
      </c>
      <c r="G29" s="32" t="s">
        <v>217</v>
      </c>
      <c r="H29" s="32" t="s">
        <v>334</v>
      </c>
      <c r="I29" s="32" t="s">
        <v>335</v>
      </c>
      <c r="J29" s="185">
        <v>2700000</v>
      </c>
      <c r="K29" s="38">
        <v>43784</v>
      </c>
      <c r="L29" s="182"/>
    </row>
    <row r="30" spans="1:12" ht="56.25" x14ac:dyDescent="0.2">
      <c r="A30" s="32" t="s">
        <v>628</v>
      </c>
      <c r="B30" s="109">
        <v>43545</v>
      </c>
      <c r="C30" s="32" t="s">
        <v>32</v>
      </c>
      <c r="D30" s="32" t="s">
        <v>178</v>
      </c>
      <c r="E30" s="35">
        <v>1028700589587</v>
      </c>
      <c r="F30" s="36">
        <v>8709012829</v>
      </c>
      <c r="G30" s="32" t="s">
        <v>217</v>
      </c>
      <c r="H30" s="32" t="s">
        <v>334</v>
      </c>
      <c r="I30" s="32" t="s">
        <v>335</v>
      </c>
      <c r="J30" s="185">
        <v>1000000</v>
      </c>
      <c r="K30" s="38">
        <v>43784</v>
      </c>
      <c r="L30" s="182"/>
    </row>
    <row r="31" spans="1:12" ht="78.75" x14ac:dyDescent="0.2">
      <c r="A31" s="32" t="s">
        <v>629</v>
      </c>
      <c r="B31" s="109">
        <v>43545</v>
      </c>
      <c r="C31" s="32" t="s">
        <v>278</v>
      </c>
      <c r="D31" s="180" t="s">
        <v>149</v>
      </c>
      <c r="E31" s="35">
        <v>1078700000356</v>
      </c>
      <c r="F31" s="36">
        <v>8709011825</v>
      </c>
      <c r="G31" s="32" t="s">
        <v>217</v>
      </c>
      <c r="H31" s="32" t="s">
        <v>334</v>
      </c>
      <c r="I31" s="32" t="s">
        <v>335</v>
      </c>
      <c r="J31" s="185">
        <v>1500000</v>
      </c>
      <c r="K31" s="38">
        <v>43784</v>
      </c>
      <c r="L31" s="182"/>
    </row>
    <row r="32" spans="1:12" ht="78.75" x14ac:dyDescent="0.2">
      <c r="A32" s="32" t="s">
        <v>630</v>
      </c>
      <c r="B32" s="109">
        <v>43545</v>
      </c>
      <c r="C32" s="32" t="s">
        <v>7</v>
      </c>
      <c r="D32" s="180" t="s">
        <v>36</v>
      </c>
      <c r="E32" s="35">
        <v>1078700000521</v>
      </c>
      <c r="F32" s="36">
        <v>8709011896</v>
      </c>
      <c r="G32" s="32" t="s">
        <v>217</v>
      </c>
      <c r="H32" s="32" t="s">
        <v>334</v>
      </c>
      <c r="I32" s="32" t="s">
        <v>335</v>
      </c>
      <c r="J32" s="185">
        <v>800000</v>
      </c>
      <c r="K32" s="38">
        <v>43784</v>
      </c>
      <c r="L32" s="182"/>
    </row>
    <row r="33" spans="1:12" ht="90" x14ac:dyDescent="0.2">
      <c r="A33" s="32" t="s">
        <v>631</v>
      </c>
      <c r="B33" s="109">
        <v>43556</v>
      </c>
      <c r="C33" s="1" t="s">
        <v>501</v>
      </c>
      <c r="D33" s="1" t="s">
        <v>502</v>
      </c>
      <c r="E33" s="212">
        <v>1178709000250</v>
      </c>
      <c r="F33" s="212">
        <v>8709907308</v>
      </c>
      <c r="G33" s="1" t="s">
        <v>632</v>
      </c>
      <c r="H33" s="32" t="s">
        <v>403</v>
      </c>
      <c r="I33" s="32" t="s">
        <v>633</v>
      </c>
      <c r="J33" s="213">
        <v>300000</v>
      </c>
      <c r="K33" s="38">
        <v>43824</v>
      </c>
      <c r="L33" s="214"/>
    </row>
    <row r="34" spans="1:12" ht="101.25" x14ac:dyDescent="0.2">
      <c r="A34" s="32" t="s">
        <v>634</v>
      </c>
      <c r="B34" s="109">
        <v>43516</v>
      </c>
      <c r="C34" s="32" t="s">
        <v>635</v>
      </c>
      <c r="D34" s="215" t="s">
        <v>636</v>
      </c>
      <c r="E34" s="216">
        <v>1028700589235</v>
      </c>
      <c r="F34" s="217">
        <v>8700000353</v>
      </c>
      <c r="G34" s="215" t="s">
        <v>637</v>
      </c>
      <c r="H34" s="215" t="s">
        <v>638</v>
      </c>
      <c r="I34" s="215" t="s">
        <v>284</v>
      </c>
      <c r="J34" s="213">
        <v>600000</v>
      </c>
      <c r="K34" s="38">
        <v>43784</v>
      </c>
      <c r="L34" s="217"/>
    </row>
    <row r="35" spans="1:12" ht="157.5" x14ac:dyDescent="0.2">
      <c r="A35" s="32" t="s">
        <v>642</v>
      </c>
      <c r="B35" s="109">
        <v>43516</v>
      </c>
      <c r="C35" s="32" t="s">
        <v>639</v>
      </c>
      <c r="D35" s="215" t="s">
        <v>640</v>
      </c>
      <c r="E35" s="218">
        <v>1038700041522</v>
      </c>
      <c r="F35" s="215">
        <v>8709009720</v>
      </c>
      <c r="G35" s="215" t="s">
        <v>641</v>
      </c>
      <c r="H35" s="215" t="s">
        <v>638</v>
      </c>
      <c r="I35" s="215" t="s">
        <v>284</v>
      </c>
      <c r="J35" s="215">
        <v>2179000</v>
      </c>
      <c r="K35" s="38">
        <v>43784</v>
      </c>
      <c r="L35" s="215"/>
    </row>
    <row r="36" spans="1:12" ht="123.75" x14ac:dyDescent="0.2">
      <c r="A36" s="32" t="s">
        <v>643</v>
      </c>
      <c r="B36" s="109">
        <v>43522</v>
      </c>
      <c r="C36" s="32" t="s">
        <v>286</v>
      </c>
      <c r="D36" s="32" t="s">
        <v>290</v>
      </c>
      <c r="E36" s="197">
        <v>1028700000119</v>
      </c>
      <c r="F36" s="198">
        <v>8709007970</v>
      </c>
      <c r="G36" s="32" t="s">
        <v>221</v>
      </c>
      <c r="H36" s="215" t="s">
        <v>38</v>
      </c>
      <c r="I36" s="215" t="s">
        <v>644</v>
      </c>
      <c r="J36" s="215">
        <v>300000</v>
      </c>
      <c r="K36" s="38">
        <v>43784</v>
      </c>
      <c r="L36" s="215"/>
    </row>
    <row r="37" spans="1:12" ht="135" x14ac:dyDescent="0.2">
      <c r="A37" s="32" t="s">
        <v>645</v>
      </c>
      <c r="B37" s="109">
        <v>43524</v>
      </c>
      <c r="C37" s="139" t="s">
        <v>606</v>
      </c>
      <c r="D37" s="215" t="s">
        <v>607</v>
      </c>
      <c r="E37" s="216">
        <v>1188709000050</v>
      </c>
      <c r="F37" s="217">
        <v>8714010014</v>
      </c>
      <c r="G37" s="215" t="s">
        <v>608</v>
      </c>
      <c r="H37" s="215" t="s">
        <v>38</v>
      </c>
      <c r="I37" s="215" t="s">
        <v>644</v>
      </c>
      <c r="J37" s="215">
        <v>152800</v>
      </c>
      <c r="K37" s="38">
        <v>43784</v>
      </c>
      <c r="L37" s="215"/>
    </row>
    <row r="38" spans="1:12" ht="144" customHeight="1" x14ac:dyDescent="0.2">
      <c r="A38" s="32" t="s">
        <v>651</v>
      </c>
      <c r="B38" s="109">
        <v>43658</v>
      </c>
      <c r="C38" s="139" t="s">
        <v>618</v>
      </c>
      <c r="D38" s="220" t="s">
        <v>616</v>
      </c>
      <c r="E38" s="216">
        <v>1198709000027</v>
      </c>
      <c r="F38" s="217">
        <v>8712010104</v>
      </c>
      <c r="G38" s="215" t="s">
        <v>619</v>
      </c>
      <c r="H38" s="215" t="s">
        <v>626</v>
      </c>
      <c r="I38" s="215" t="s">
        <v>650</v>
      </c>
      <c r="J38" s="215">
        <v>3200000</v>
      </c>
      <c r="K38" s="38">
        <v>43784</v>
      </c>
      <c r="L38" s="215"/>
    </row>
    <row r="39" spans="1:12" ht="146.25" x14ac:dyDescent="0.2">
      <c r="A39" s="32" t="s">
        <v>648</v>
      </c>
      <c r="B39" s="109">
        <v>43670</v>
      </c>
      <c r="C39" s="32" t="s">
        <v>366</v>
      </c>
      <c r="D39" s="204" t="s">
        <v>369</v>
      </c>
      <c r="E39" s="190">
        <v>1068700000544</v>
      </c>
      <c r="F39" s="190">
        <v>8709011328</v>
      </c>
      <c r="G39" s="32" t="s">
        <v>372</v>
      </c>
      <c r="H39" s="215" t="s">
        <v>638</v>
      </c>
      <c r="I39" s="32" t="s">
        <v>647</v>
      </c>
      <c r="J39" s="110">
        <v>3400000</v>
      </c>
      <c r="K39" s="38">
        <v>43784</v>
      </c>
      <c r="L39" s="215"/>
    </row>
    <row r="40" spans="1:12" ht="146.25" x14ac:dyDescent="0.2">
      <c r="A40" s="32" t="s">
        <v>649</v>
      </c>
      <c r="B40" s="109">
        <v>43670</v>
      </c>
      <c r="C40" s="139" t="s">
        <v>509</v>
      </c>
      <c r="D40" s="32" t="s">
        <v>193</v>
      </c>
      <c r="E40" s="41">
        <v>1118700000100</v>
      </c>
      <c r="F40" s="32">
        <v>8709013607</v>
      </c>
      <c r="G40" s="32" t="s">
        <v>221</v>
      </c>
      <c r="H40" s="215" t="s">
        <v>638</v>
      </c>
      <c r="I40" s="32" t="s">
        <v>647</v>
      </c>
      <c r="J40" s="110">
        <v>300000</v>
      </c>
      <c r="K40" s="38">
        <v>43784</v>
      </c>
      <c r="L40" s="215"/>
    </row>
    <row r="41" spans="1:12" ht="146.25" x14ac:dyDescent="0.2">
      <c r="A41" s="32" t="s">
        <v>652</v>
      </c>
      <c r="B41" s="109">
        <v>43670</v>
      </c>
      <c r="C41" s="139" t="s">
        <v>511</v>
      </c>
      <c r="D41" s="139" t="s">
        <v>512</v>
      </c>
      <c r="E41" s="140">
        <v>1178709000095</v>
      </c>
      <c r="F41" s="141">
        <v>8712010089</v>
      </c>
      <c r="G41" s="110" t="s">
        <v>221</v>
      </c>
      <c r="H41" s="215" t="s">
        <v>638</v>
      </c>
      <c r="I41" s="32" t="s">
        <v>647</v>
      </c>
      <c r="J41" s="110">
        <v>800000</v>
      </c>
      <c r="K41" s="38">
        <v>43784</v>
      </c>
      <c r="L41" s="215"/>
    </row>
    <row r="42" spans="1:12" ht="206.25" customHeight="1" x14ac:dyDescent="0.2">
      <c r="A42" s="32" t="s">
        <v>653</v>
      </c>
      <c r="B42" s="109">
        <v>43601</v>
      </c>
      <c r="C42" s="139" t="s">
        <v>443</v>
      </c>
      <c r="D42" s="139" t="s">
        <v>407</v>
      </c>
      <c r="E42" s="140">
        <v>1178709000249</v>
      </c>
      <c r="F42" s="141">
        <v>8707001927</v>
      </c>
      <c r="G42" s="110" t="s">
        <v>410</v>
      </c>
      <c r="H42" s="215" t="s">
        <v>654</v>
      </c>
      <c r="I42" s="32" t="s">
        <v>655</v>
      </c>
      <c r="J42" s="110">
        <v>111200</v>
      </c>
      <c r="K42" s="38">
        <v>43784</v>
      </c>
      <c r="L42" s="215"/>
    </row>
    <row r="43" spans="1:12" ht="254.25" customHeight="1" x14ac:dyDescent="0.2">
      <c r="A43" s="32" t="s">
        <v>656</v>
      </c>
      <c r="B43" s="38">
        <v>43605</v>
      </c>
      <c r="C43" s="32" t="s">
        <v>657</v>
      </c>
      <c r="D43" s="32" t="s">
        <v>658</v>
      </c>
      <c r="E43" s="41">
        <v>1028700589026</v>
      </c>
      <c r="F43" s="32">
        <v>8704000523</v>
      </c>
      <c r="G43" s="32" t="s">
        <v>516</v>
      </c>
      <c r="H43" s="32" t="s">
        <v>626</v>
      </c>
      <c r="I43" s="32" t="s">
        <v>659</v>
      </c>
      <c r="J43" s="110">
        <v>50000</v>
      </c>
      <c r="K43" s="38">
        <v>43784</v>
      </c>
      <c r="L43" s="214"/>
    </row>
    <row r="44" spans="1:12" ht="243.75" customHeight="1" x14ac:dyDescent="0.2">
      <c r="A44" s="32" t="s">
        <v>660</v>
      </c>
      <c r="B44" s="38">
        <v>43605</v>
      </c>
      <c r="C44" s="221" t="s">
        <v>661</v>
      </c>
      <c r="D44" s="32" t="s">
        <v>662</v>
      </c>
      <c r="E44" s="41">
        <v>1038700000085</v>
      </c>
      <c r="F44" s="32">
        <v>8705001382</v>
      </c>
      <c r="G44" s="32" t="s">
        <v>516</v>
      </c>
      <c r="H44" s="32" t="s">
        <v>626</v>
      </c>
      <c r="I44" s="32" t="s">
        <v>659</v>
      </c>
      <c r="J44" s="110">
        <v>56500</v>
      </c>
      <c r="K44" s="38">
        <v>43784</v>
      </c>
      <c r="L44" s="214"/>
    </row>
    <row r="45" spans="1:12" ht="246.75" customHeight="1" x14ac:dyDescent="0.2">
      <c r="A45" s="32" t="s">
        <v>663</v>
      </c>
      <c r="B45" s="38">
        <v>43605</v>
      </c>
      <c r="C45" s="32" t="s">
        <v>548</v>
      </c>
      <c r="D45" s="32" t="s">
        <v>549</v>
      </c>
      <c r="E45" s="41">
        <v>1038700042732</v>
      </c>
      <c r="F45" s="32">
        <v>8702002035</v>
      </c>
      <c r="G45" s="32" t="s">
        <v>516</v>
      </c>
      <c r="H45" s="32" t="s">
        <v>626</v>
      </c>
      <c r="I45" s="32" t="s">
        <v>659</v>
      </c>
      <c r="J45" s="110">
        <v>18000</v>
      </c>
      <c r="K45" s="38">
        <v>43784</v>
      </c>
      <c r="L45" s="214"/>
    </row>
    <row r="46" spans="1:12" ht="264.75" customHeight="1" x14ac:dyDescent="0.2">
      <c r="A46" s="32" t="s">
        <v>664</v>
      </c>
      <c r="B46" s="38">
        <v>43605</v>
      </c>
      <c r="C46" s="221" t="s">
        <v>665</v>
      </c>
      <c r="D46" s="32" t="s">
        <v>666</v>
      </c>
      <c r="E46" s="41">
        <v>1028700570106</v>
      </c>
      <c r="F46" s="32">
        <v>8703002126</v>
      </c>
      <c r="G46" s="32" t="s">
        <v>667</v>
      </c>
      <c r="H46" s="32" t="s">
        <v>626</v>
      </c>
      <c r="I46" s="32" t="s">
        <v>659</v>
      </c>
      <c r="J46" s="110">
        <v>10500</v>
      </c>
      <c r="K46" s="38">
        <v>43784</v>
      </c>
      <c r="L46" s="214"/>
    </row>
    <row r="47" spans="1:12" ht="247.5" customHeight="1" x14ac:dyDescent="0.2">
      <c r="A47" s="32" t="s">
        <v>668</v>
      </c>
      <c r="B47" s="38">
        <v>43605</v>
      </c>
      <c r="C47" s="221" t="s">
        <v>665</v>
      </c>
      <c r="D47" s="32" t="s">
        <v>666</v>
      </c>
      <c r="E47" s="41">
        <v>1028700570106</v>
      </c>
      <c r="F47" s="32">
        <v>8703002126</v>
      </c>
      <c r="G47" s="32" t="s">
        <v>667</v>
      </c>
      <c r="H47" s="32" t="s">
        <v>626</v>
      </c>
      <c r="I47" s="32" t="s">
        <v>659</v>
      </c>
      <c r="J47" s="110">
        <v>18000</v>
      </c>
      <c r="K47" s="38">
        <v>43784</v>
      </c>
      <c r="L47" s="214"/>
    </row>
    <row r="48" spans="1:12" ht="250.5" customHeight="1" x14ac:dyDescent="0.2">
      <c r="A48" s="32" t="s">
        <v>669</v>
      </c>
      <c r="B48" s="38">
        <v>43605</v>
      </c>
      <c r="C48" s="221" t="s">
        <v>665</v>
      </c>
      <c r="D48" s="32" t="s">
        <v>666</v>
      </c>
      <c r="E48" s="41">
        <v>1028700570106</v>
      </c>
      <c r="F48" s="32">
        <v>8703002126</v>
      </c>
      <c r="G48" s="32" t="s">
        <v>667</v>
      </c>
      <c r="H48" s="32" t="s">
        <v>626</v>
      </c>
      <c r="I48" s="32" t="s">
        <v>659</v>
      </c>
      <c r="J48" s="110">
        <v>54250</v>
      </c>
      <c r="K48" s="38">
        <v>43784</v>
      </c>
      <c r="L48" s="214"/>
    </row>
    <row r="49" spans="1:12" ht="249" customHeight="1" x14ac:dyDescent="0.2">
      <c r="A49" s="32" t="s">
        <v>670</v>
      </c>
      <c r="B49" s="38">
        <v>43605</v>
      </c>
      <c r="C49" s="1" t="s">
        <v>671</v>
      </c>
      <c r="D49" s="32" t="s">
        <v>527</v>
      </c>
      <c r="E49" s="41">
        <v>1038700020578</v>
      </c>
      <c r="F49" s="32">
        <v>8703002084</v>
      </c>
      <c r="G49" s="32" t="s">
        <v>667</v>
      </c>
      <c r="H49" s="32" t="s">
        <v>626</v>
      </c>
      <c r="I49" s="32" t="s">
        <v>659</v>
      </c>
      <c r="J49" s="110">
        <v>82750</v>
      </c>
      <c r="K49" s="38">
        <v>43784</v>
      </c>
      <c r="L49" s="214"/>
    </row>
    <row r="50" spans="1:12" ht="138.75" customHeight="1" x14ac:dyDescent="0.2">
      <c r="A50" s="32" t="s">
        <v>672</v>
      </c>
      <c r="B50" s="38">
        <v>43759</v>
      </c>
      <c r="C50" s="1" t="s">
        <v>673</v>
      </c>
      <c r="D50" s="32" t="s">
        <v>674</v>
      </c>
      <c r="E50" s="41">
        <v>1198709000060</v>
      </c>
      <c r="F50" s="32">
        <v>8709908090</v>
      </c>
      <c r="G50" s="32" t="s">
        <v>675</v>
      </c>
      <c r="H50" s="32" t="s">
        <v>687</v>
      </c>
      <c r="I50" s="32" t="s">
        <v>688</v>
      </c>
      <c r="J50" s="110">
        <v>108000</v>
      </c>
      <c r="K50" s="38"/>
      <c r="L50" s="214"/>
    </row>
    <row r="51" spans="1:12" ht="95.25" customHeight="1" x14ac:dyDescent="0.2">
      <c r="A51" s="32" t="s">
        <v>676</v>
      </c>
      <c r="B51" s="38">
        <v>43759</v>
      </c>
      <c r="C51" s="1" t="s">
        <v>677</v>
      </c>
      <c r="D51" s="32" t="s">
        <v>294</v>
      </c>
      <c r="E51" s="190">
        <v>1168700050090</v>
      </c>
      <c r="F51" s="190">
        <v>8709906872</v>
      </c>
      <c r="G51" s="32" t="s">
        <v>221</v>
      </c>
      <c r="H51" s="32" t="s">
        <v>687</v>
      </c>
      <c r="I51" s="32" t="s">
        <v>688</v>
      </c>
      <c r="J51" s="110">
        <v>108000</v>
      </c>
      <c r="K51" s="38"/>
      <c r="L51" s="214"/>
    </row>
    <row r="52" spans="1:12" ht="70.5" customHeight="1" x14ac:dyDescent="0.2">
      <c r="A52" s="32" t="s">
        <v>678</v>
      </c>
      <c r="B52" s="38">
        <v>43759</v>
      </c>
      <c r="C52" s="1" t="s">
        <v>679</v>
      </c>
      <c r="D52" s="32" t="s">
        <v>680</v>
      </c>
      <c r="E52" s="41">
        <v>1188709000435</v>
      </c>
      <c r="F52" s="32">
        <v>8709907989</v>
      </c>
      <c r="G52" s="32" t="s">
        <v>681</v>
      </c>
      <c r="H52" s="32" t="s">
        <v>687</v>
      </c>
      <c r="I52" s="32" t="s">
        <v>688</v>
      </c>
      <c r="J52" s="110">
        <v>299935</v>
      </c>
      <c r="K52" s="38"/>
      <c r="L52" s="214"/>
    </row>
    <row r="53" spans="1:12" ht="78" customHeight="1" x14ac:dyDescent="0.2">
      <c r="A53" s="32" t="s">
        <v>682</v>
      </c>
      <c r="B53" s="38">
        <v>43759</v>
      </c>
      <c r="C53" s="1" t="s">
        <v>683</v>
      </c>
      <c r="D53" s="32" t="s">
        <v>191</v>
      </c>
      <c r="E53" s="41">
        <v>1108700000210</v>
      </c>
      <c r="F53" s="32">
        <v>8709013438</v>
      </c>
      <c r="G53" s="32" t="s">
        <v>221</v>
      </c>
      <c r="H53" s="32" t="s">
        <v>687</v>
      </c>
      <c r="I53" s="32" t="s">
        <v>688</v>
      </c>
      <c r="J53" s="110">
        <v>307690</v>
      </c>
      <c r="K53" s="38"/>
      <c r="L53" s="214"/>
    </row>
    <row r="54" spans="1:12" ht="132" customHeight="1" x14ac:dyDescent="0.2">
      <c r="A54" s="32" t="s">
        <v>684</v>
      </c>
      <c r="B54" s="38">
        <v>43759</v>
      </c>
      <c r="C54" s="1" t="s">
        <v>685</v>
      </c>
      <c r="D54" s="32" t="s">
        <v>686</v>
      </c>
      <c r="E54" s="41">
        <v>1198709000324</v>
      </c>
      <c r="F54" s="32">
        <v>8706006778</v>
      </c>
      <c r="G54" s="32" t="s">
        <v>221</v>
      </c>
      <c r="H54" s="32" t="s">
        <v>687</v>
      </c>
      <c r="I54" s="32" t="s">
        <v>688</v>
      </c>
      <c r="J54" s="110">
        <v>175900</v>
      </c>
      <c r="K54" s="38"/>
      <c r="L54" s="214"/>
    </row>
    <row r="55" spans="1:12" ht="97.5" customHeight="1" x14ac:dyDescent="0.2">
      <c r="A55" s="32" t="s">
        <v>689</v>
      </c>
      <c r="B55" s="38">
        <v>43794</v>
      </c>
      <c r="C55" s="32" t="s">
        <v>280</v>
      </c>
      <c r="D55" s="180" t="s">
        <v>279</v>
      </c>
      <c r="E55" s="35">
        <v>1028700000218</v>
      </c>
      <c r="F55" s="36">
        <v>8709007730</v>
      </c>
      <c r="G55" s="32" t="s">
        <v>221</v>
      </c>
      <c r="H55" s="32" t="s">
        <v>288</v>
      </c>
      <c r="I55" s="134" t="s">
        <v>588</v>
      </c>
      <c r="J55" s="37">
        <v>3000000</v>
      </c>
      <c r="K55" s="38" t="s">
        <v>690</v>
      </c>
      <c r="L55" s="214"/>
    </row>
    <row r="56" spans="1:12" ht="157.5" x14ac:dyDescent="0.2">
      <c r="A56" s="32" t="s">
        <v>691</v>
      </c>
      <c r="B56" s="38">
        <v>43584</v>
      </c>
      <c r="C56" s="1" t="s">
        <v>685</v>
      </c>
      <c r="D56" s="32" t="s">
        <v>686</v>
      </c>
      <c r="E56" s="41">
        <v>1198709000324</v>
      </c>
      <c r="F56" s="32">
        <v>8706006778</v>
      </c>
      <c r="G56" s="32" t="s">
        <v>221</v>
      </c>
      <c r="H56" s="32" t="s">
        <v>692</v>
      </c>
      <c r="I56" s="32" t="s">
        <v>693</v>
      </c>
      <c r="J56" s="110">
        <v>200000</v>
      </c>
      <c r="K56" s="38" t="s">
        <v>690</v>
      </c>
    </row>
    <row r="58" spans="1:12" ht="22.5" x14ac:dyDescent="0.2">
      <c r="J58" s="199" t="s">
        <v>694</v>
      </c>
    </row>
  </sheetData>
  <mergeCells count="8">
    <mergeCell ref="A1:L1"/>
    <mergeCell ref="A2:L2"/>
    <mergeCell ref="A3:L3"/>
    <mergeCell ref="A5:A6"/>
    <mergeCell ref="B5:B6"/>
    <mergeCell ref="C5:G5"/>
    <mergeCell ref="H5:K5"/>
    <mergeCell ref="L5:L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opLeftCell="A50" workbookViewId="0">
      <selection activeCell="J66" sqref="J66"/>
    </sheetView>
  </sheetViews>
  <sheetFormatPr defaultRowHeight="12.75" x14ac:dyDescent="0.2"/>
  <cols>
    <col min="1" max="1" width="16.5703125" style="40" customWidth="1"/>
    <col min="2" max="2" width="17.140625" style="40" customWidth="1"/>
    <col min="3" max="3" width="18.42578125" style="40" customWidth="1"/>
    <col min="4" max="4" width="17.7109375" style="40" customWidth="1"/>
    <col min="5" max="5" width="21.5703125" style="40" customWidth="1"/>
    <col min="6" max="6" width="19.5703125" style="40" customWidth="1"/>
    <col min="7" max="7" width="27.42578125" style="40" customWidth="1"/>
    <col min="8" max="8" width="20.85546875" style="40" customWidth="1"/>
    <col min="9" max="9" width="17.5703125" style="40" customWidth="1"/>
    <col min="10" max="10" width="15.85546875" style="40" customWidth="1"/>
    <col min="11" max="11" width="11.7109375" style="40" customWidth="1"/>
    <col min="12" max="12" width="21.85546875" style="40" customWidth="1"/>
    <col min="13" max="16384" width="9.140625" style="40"/>
  </cols>
  <sheetData>
    <row r="1" spans="1:12" ht="14.25" x14ac:dyDescent="0.2">
      <c r="A1" s="295" t="s">
        <v>40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</row>
    <row r="2" spans="1:12" ht="15" x14ac:dyDescent="0.2">
      <c r="A2" s="295" t="s">
        <v>41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</row>
    <row r="3" spans="1:12" ht="14.25" x14ac:dyDescent="0.2">
      <c r="A3" s="295" t="s">
        <v>42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</row>
    <row r="5" spans="1:12" ht="12.75" customHeight="1" x14ac:dyDescent="0.2">
      <c r="A5" s="294" t="s">
        <v>9</v>
      </c>
      <c r="B5" s="294" t="s">
        <v>174</v>
      </c>
      <c r="C5" s="294" t="s">
        <v>0</v>
      </c>
      <c r="D5" s="294"/>
      <c r="E5" s="294"/>
      <c r="F5" s="294"/>
      <c r="G5" s="294"/>
      <c r="H5" s="294" t="s">
        <v>43</v>
      </c>
      <c r="I5" s="294"/>
      <c r="J5" s="294"/>
      <c r="K5" s="294"/>
      <c r="L5" s="294" t="s">
        <v>1</v>
      </c>
    </row>
    <row r="6" spans="1:12" ht="114.75" x14ac:dyDescent="0.2">
      <c r="A6" s="294"/>
      <c r="B6" s="294"/>
      <c r="C6" s="225" t="s">
        <v>4</v>
      </c>
      <c r="D6" s="225" t="s">
        <v>118</v>
      </c>
      <c r="E6" s="225" t="s">
        <v>10</v>
      </c>
      <c r="F6" s="225" t="s">
        <v>44</v>
      </c>
      <c r="G6" s="225" t="s">
        <v>5</v>
      </c>
      <c r="H6" s="225" t="s">
        <v>45</v>
      </c>
      <c r="I6" s="225" t="s">
        <v>2</v>
      </c>
      <c r="J6" s="225" t="s">
        <v>273</v>
      </c>
      <c r="K6" s="225" t="s">
        <v>3</v>
      </c>
      <c r="L6" s="294"/>
    </row>
    <row r="7" spans="1:12" x14ac:dyDescent="0.2">
      <c r="A7" s="225">
        <v>1</v>
      </c>
      <c r="B7" s="225">
        <v>2</v>
      </c>
      <c r="C7" s="225">
        <v>3</v>
      </c>
      <c r="D7" s="225">
        <v>4</v>
      </c>
      <c r="E7" s="225">
        <v>5</v>
      </c>
      <c r="F7" s="225">
        <v>6</v>
      </c>
      <c r="G7" s="225">
        <v>7</v>
      </c>
      <c r="H7" s="225">
        <v>8</v>
      </c>
      <c r="I7" s="225">
        <v>9</v>
      </c>
      <c r="J7" s="225">
        <v>10</v>
      </c>
      <c r="K7" s="225">
        <v>11</v>
      </c>
      <c r="L7" s="225">
        <v>12</v>
      </c>
    </row>
    <row r="8" spans="1:12" ht="135" x14ac:dyDescent="0.2">
      <c r="A8" s="32" t="s">
        <v>696</v>
      </c>
      <c r="B8" s="33">
        <v>43875</v>
      </c>
      <c r="C8" s="32" t="s">
        <v>679</v>
      </c>
      <c r="D8" s="32" t="s">
        <v>680</v>
      </c>
      <c r="E8" s="41">
        <v>1188709000435</v>
      </c>
      <c r="F8" s="32">
        <v>8709907989</v>
      </c>
      <c r="G8" s="32" t="s">
        <v>681</v>
      </c>
      <c r="H8" s="32" t="s">
        <v>403</v>
      </c>
      <c r="I8" s="32" t="s">
        <v>695</v>
      </c>
      <c r="J8" s="223">
        <v>3500000</v>
      </c>
      <c r="K8" s="38">
        <v>44145</v>
      </c>
      <c r="L8" s="182"/>
    </row>
    <row r="9" spans="1:12" ht="123.75" x14ac:dyDescent="0.2">
      <c r="A9" s="32" t="s">
        <v>697</v>
      </c>
      <c r="B9" s="33">
        <v>43875</v>
      </c>
      <c r="C9" s="32" t="s">
        <v>280</v>
      </c>
      <c r="D9" s="180" t="s">
        <v>279</v>
      </c>
      <c r="E9" s="35">
        <v>1028700000218</v>
      </c>
      <c r="F9" s="36">
        <v>8709007730</v>
      </c>
      <c r="G9" s="32" t="s">
        <v>221</v>
      </c>
      <c r="H9" s="32" t="s">
        <v>403</v>
      </c>
      <c r="I9" s="32" t="s">
        <v>695</v>
      </c>
      <c r="J9" s="223">
        <v>6000000</v>
      </c>
      <c r="K9" s="38">
        <v>44192</v>
      </c>
      <c r="L9" s="182"/>
    </row>
    <row r="10" spans="1:12" ht="90" x14ac:dyDescent="0.2">
      <c r="A10" s="32" t="s">
        <v>698</v>
      </c>
      <c r="B10" s="33">
        <v>43875</v>
      </c>
      <c r="C10" s="32" t="s">
        <v>501</v>
      </c>
      <c r="D10" s="32" t="s">
        <v>502</v>
      </c>
      <c r="E10" s="190">
        <v>1178709000250</v>
      </c>
      <c r="F10" s="190">
        <v>8709907308</v>
      </c>
      <c r="G10" s="32" t="s">
        <v>632</v>
      </c>
      <c r="H10" s="32" t="s">
        <v>403</v>
      </c>
      <c r="I10" s="32" t="s">
        <v>695</v>
      </c>
      <c r="J10" s="37">
        <v>300000</v>
      </c>
      <c r="K10" s="38">
        <v>44145</v>
      </c>
      <c r="L10" s="182"/>
    </row>
    <row r="11" spans="1:12" ht="67.5" x14ac:dyDescent="0.2">
      <c r="A11" s="32" t="s">
        <v>700</v>
      </c>
      <c r="B11" s="33">
        <v>43936</v>
      </c>
      <c r="C11" s="32" t="s">
        <v>29</v>
      </c>
      <c r="D11" s="32" t="s">
        <v>177</v>
      </c>
      <c r="E11" s="35">
        <v>1078700000488</v>
      </c>
      <c r="F11" s="36">
        <v>8709011889</v>
      </c>
      <c r="G11" s="32" t="s">
        <v>217</v>
      </c>
      <c r="H11" s="32" t="s">
        <v>334</v>
      </c>
      <c r="I11" s="32" t="s">
        <v>701</v>
      </c>
      <c r="J11" s="37">
        <v>3000000</v>
      </c>
      <c r="K11" s="38">
        <v>44145</v>
      </c>
      <c r="L11" s="182"/>
    </row>
    <row r="12" spans="1:12" ht="67.5" x14ac:dyDescent="0.2">
      <c r="A12" s="32" t="s">
        <v>702</v>
      </c>
      <c r="B12" s="33">
        <v>43936</v>
      </c>
      <c r="C12" s="32" t="s">
        <v>703</v>
      </c>
      <c r="D12" s="32" t="s">
        <v>704</v>
      </c>
      <c r="E12" s="140">
        <v>1178709000073</v>
      </c>
      <c r="F12" s="141">
        <v>87099007202</v>
      </c>
      <c r="G12" s="32" t="s">
        <v>217</v>
      </c>
      <c r="H12" s="32" t="s">
        <v>334</v>
      </c>
      <c r="I12" s="32" t="s">
        <v>701</v>
      </c>
      <c r="J12" s="37">
        <v>1250000</v>
      </c>
      <c r="K12" s="38">
        <v>44145</v>
      </c>
      <c r="L12" s="182"/>
    </row>
    <row r="13" spans="1:12" ht="78.75" x14ac:dyDescent="0.2">
      <c r="A13" s="32" t="s">
        <v>705</v>
      </c>
      <c r="B13" s="33">
        <v>43936</v>
      </c>
      <c r="C13" s="32" t="s">
        <v>7</v>
      </c>
      <c r="D13" s="180" t="s">
        <v>36</v>
      </c>
      <c r="E13" s="35">
        <v>1078700000521</v>
      </c>
      <c r="F13" s="36">
        <v>8709011896</v>
      </c>
      <c r="G13" s="32" t="s">
        <v>217</v>
      </c>
      <c r="H13" s="32" t="s">
        <v>334</v>
      </c>
      <c r="I13" s="32" t="s">
        <v>701</v>
      </c>
      <c r="J13" s="37">
        <v>1350000</v>
      </c>
      <c r="K13" s="38">
        <v>44145</v>
      </c>
      <c r="L13" s="182"/>
    </row>
    <row r="14" spans="1:12" ht="78.75" x14ac:dyDescent="0.2">
      <c r="A14" s="32" t="s">
        <v>706</v>
      </c>
      <c r="B14" s="33">
        <v>43936</v>
      </c>
      <c r="C14" s="32" t="s">
        <v>278</v>
      </c>
      <c r="D14" s="180" t="s">
        <v>149</v>
      </c>
      <c r="E14" s="35">
        <v>1078700000356</v>
      </c>
      <c r="F14" s="36">
        <v>8709011825</v>
      </c>
      <c r="G14" s="32" t="s">
        <v>217</v>
      </c>
      <c r="H14" s="32" t="s">
        <v>334</v>
      </c>
      <c r="I14" s="32" t="s">
        <v>701</v>
      </c>
      <c r="J14" s="37">
        <v>400000</v>
      </c>
      <c r="K14" s="38">
        <v>44145</v>
      </c>
      <c r="L14" s="182"/>
    </row>
    <row r="15" spans="1:12" ht="78.75" x14ac:dyDescent="0.2">
      <c r="A15" s="32" t="s">
        <v>707</v>
      </c>
      <c r="B15" s="33">
        <v>43936</v>
      </c>
      <c r="C15" s="32" t="s">
        <v>708</v>
      </c>
      <c r="D15" s="180" t="s">
        <v>709</v>
      </c>
      <c r="E15" s="35">
        <v>1188709000083</v>
      </c>
      <c r="F15" s="36">
        <v>8704004870</v>
      </c>
      <c r="G15" s="32" t="s">
        <v>217</v>
      </c>
      <c r="H15" s="32" t="s">
        <v>334</v>
      </c>
      <c r="I15" s="32" t="s">
        <v>701</v>
      </c>
      <c r="J15" s="37">
        <v>1200000</v>
      </c>
      <c r="K15" s="38">
        <v>44145</v>
      </c>
      <c r="L15" s="182"/>
    </row>
    <row r="16" spans="1:12" ht="123.75" x14ac:dyDescent="0.2">
      <c r="A16" s="32" t="s">
        <v>710</v>
      </c>
      <c r="B16" s="33">
        <v>43903</v>
      </c>
      <c r="C16" s="32" t="s">
        <v>286</v>
      </c>
      <c r="D16" s="32" t="s">
        <v>290</v>
      </c>
      <c r="E16" s="197">
        <v>1028700000119</v>
      </c>
      <c r="F16" s="198">
        <v>8709007970</v>
      </c>
      <c r="G16" s="32" t="s">
        <v>221</v>
      </c>
      <c r="H16" s="32" t="s">
        <v>711</v>
      </c>
      <c r="I16" s="32" t="s">
        <v>712</v>
      </c>
      <c r="J16" s="223">
        <v>1200000</v>
      </c>
      <c r="K16" s="38">
        <v>44145</v>
      </c>
      <c r="L16" s="182"/>
    </row>
    <row r="17" spans="1:12" ht="135" x14ac:dyDescent="0.2">
      <c r="A17" s="32" t="s">
        <v>713</v>
      </c>
      <c r="B17" s="33">
        <v>44012</v>
      </c>
      <c r="C17" s="32" t="s">
        <v>679</v>
      </c>
      <c r="D17" s="32" t="s">
        <v>680</v>
      </c>
      <c r="E17" s="41">
        <v>1188709000435</v>
      </c>
      <c r="F17" s="32">
        <v>8709907989</v>
      </c>
      <c r="G17" s="32" t="s">
        <v>681</v>
      </c>
      <c r="H17" s="32" t="s">
        <v>403</v>
      </c>
      <c r="I17" s="32" t="s">
        <v>695</v>
      </c>
      <c r="J17" s="223">
        <v>5700000</v>
      </c>
      <c r="K17" s="38">
        <v>44145</v>
      </c>
      <c r="L17" s="182"/>
    </row>
    <row r="18" spans="1:12" ht="258.75" x14ac:dyDescent="0.2">
      <c r="A18" s="32" t="s">
        <v>714</v>
      </c>
      <c r="B18" s="109">
        <v>44014</v>
      </c>
      <c r="C18" s="146" t="s">
        <v>715</v>
      </c>
      <c r="D18" s="32" t="s">
        <v>716</v>
      </c>
      <c r="E18" s="41">
        <v>1208700000024</v>
      </c>
      <c r="F18" s="32">
        <v>8709908534</v>
      </c>
      <c r="G18" s="32" t="s">
        <v>516</v>
      </c>
      <c r="H18" s="32" t="s">
        <v>626</v>
      </c>
      <c r="I18" s="32" t="s">
        <v>717</v>
      </c>
      <c r="J18" s="37">
        <v>59166</v>
      </c>
      <c r="K18" s="38">
        <v>44145</v>
      </c>
      <c r="L18" s="226"/>
    </row>
    <row r="19" spans="1:12" ht="258.75" x14ac:dyDescent="0.2">
      <c r="A19" s="32" t="s">
        <v>718</v>
      </c>
      <c r="B19" s="109">
        <v>44014</v>
      </c>
      <c r="C19" s="146" t="s">
        <v>715</v>
      </c>
      <c r="D19" s="32" t="s">
        <v>716</v>
      </c>
      <c r="E19" s="41">
        <v>1208700000024</v>
      </c>
      <c r="F19" s="32">
        <v>8709908534</v>
      </c>
      <c r="G19" s="32" t="s">
        <v>516</v>
      </c>
      <c r="H19" s="32" t="s">
        <v>626</v>
      </c>
      <c r="I19" s="32" t="s">
        <v>717</v>
      </c>
      <c r="J19" s="37">
        <v>73000</v>
      </c>
      <c r="K19" s="38">
        <v>44145</v>
      </c>
      <c r="L19" s="226"/>
    </row>
    <row r="20" spans="1:12" ht="258.75" x14ac:dyDescent="0.2">
      <c r="A20" s="32" t="s">
        <v>719</v>
      </c>
      <c r="B20" s="109">
        <v>44014</v>
      </c>
      <c r="C20" s="146" t="s">
        <v>715</v>
      </c>
      <c r="D20" s="32" t="s">
        <v>716</v>
      </c>
      <c r="E20" s="41">
        <v>1208700000024</v>
      </c>
      <c r="F20" s="32">
        <v>8709908534</v>
      </c>
      <c r="G20" s="32" t="s">
        <v>516</v>
      </c>
      <c r="H20" s="32" t="s">
        <v>626</v>
      </c>
      <c r="I20" s="32" t="s">
        <v>717</v>
      </c>
      <c r="J20" s="37">
        <v>32569</v>
      </c>
      <c r="K20" s="38">
        <v>44145</v>
      </c>
      <c r="L20" s="226"/>
    </row>
    <row r="21" spans="1:12" ht="78.75" x14ac:dyDescent="0.2">
      <c r="A21" s="32" t="s">
        <v>720</v>
      </c>
      <c r="B21" s="109">
        <v>44014</v>
      </c>
      <c r="C21" s="32" t="s">
        <v>721</v>
      </c>
      <c r="D21" s="32" t="s">
        <v>722</v>
      </c>
      <c r="E21" s="41">
        <v>1078709000039</v>
      </c>
      <c r="F21" s="32">
        <v>8709011582</v>
      </c>
      <c r="G21" s="32" t="s">
        <v>538</v>
      </c>
      <c r="H21" s="32" t="s">
        <v>626</v>
      </c>
      <c r="I21" s="32" t="s">
        <v>717</v>
      </c>
      <c r="J21" s="37">
        <v>169000</v>
      </c>
      <c r="K21" s="38">
        <v>44145</v>
      </c>
      <c r="L21" s="226"/>
    </row>
    <row r="22" spans="1:12" ht="258.75" x14ac:dyDescent="0.2">
      <c r="A22" s="32" t="s">
        <v>723</v>
      </c>
      <c r="B22" s="109">
        <v>44014</v>
      </c>
      <c r="C22" s="32" t="s">
        <v>526</v>
      </c>
      <c r="D22" s="32" t="s">
        <v>527</v>
      </c>
      <c r="E22" s="41">
        <v>1038700020578</v>
      </c>
      <c r="F22" s="32">
        <v>8703002084</v>
      </c>
      <c r="G22" s="32" t="s">
        <v>516</v>
      </c>
      <c r="H22" s="32" t="s">
        <v>626</v>
      </c>
      <c r="I22" s="32" t="s">
        <v>717</v>
      </c>
      <c r="J22" s="228">
        <v>270000</v>
      </c>
      <c r="K22" s="38">
        <v>44145</v>
      </c>
      <c r="L22" s="226"/>
    </row>
    <row r="23" spans="1:12" ht="258.75" x14ac:dyDescent="0.2">
      <c r="A23" s="32" t="s">
        <v>724</v>
      </c>
      <c r="B23" s="109">
        <v>44014</v>
      </c>
      <c r="C23" s="139" t="s">
        <v>665</v>
      </c>
      <c r="D23" s="32" t="s">
        <v>666</v>
      </c>
      <c r="E23" s="41">
        <v>1028700570106</v>
      </c>
      <c r="F23" s="32">
        <v>8703002126</v>
      </c>
      <c r="G23" s="32" t="s">
        <v>516</v>
      </c>
      <c r="H23" s="32" t="s">
        <v>626</v>
      </c>
      <c r="I23" s="32" t="s">
        <v>717</v>
      </c>
      <c r="J23" s="37">
        <v>25575</v>
      </c>
      <c r="K23" s="38">
        <v>44145</v>
      </c>
      <c r="L23" s="226"/>
    </row>
    <row r="24" spans="1:12" ht="315" x14ac:dyDescent="0.2">
      <c r="A24" s="32" t="s">
        <v>725</v>
      </c>
      <c r="B24" s="109">
        <v>44014</v>
      </c>
      <c r="C24" s="139" t="s">
        <v>726</v>
      </c>
      <c r="D24" s="139" t="s">
        <v>727</v>
      </c>
      <c r="E24" s="196">
        <v>1028700569622</v>
      </c>
      <c r="F24" s="139">
        <v>8703001475</v>
      </c>
      <c r="G24" s="135" t="s">
        <v>728</v>
      </c>
      <c r="H24" s="32" t="s">
        <v>626</v>
      </c>
      <c r="I24" s="32" t="s">
        <v>717</v>
      </c>
      <c r="J24" s="37">
        <v>58925</v>
      </c>
      <c r="K24" s="38">
        <v>44145</v>
      </c>
      <c r="L24" s="226"/>
    </row>
    <row r="25" spans="1:12" ht="180" x14ac:dyDescent="0.2">
      <c r="A25" s="32" t="s">
        <v>729</v>
      </c>
      <c r="B25" s="33">
        <v>44020</v>
      </c>
      <c r="C25" s="32" t="s">
        <v>730</v>
      </c>
      <c r="D25" s="32" t="s">
        <v>731</v>
      </c>
      <c r="E25" s="196">
        <v>1208700000090</v>
      </c>
      <c r="F25" s="227">
        <v>43900</v>
      </c>
      <c r="G25" s="32" t="s">
        <v>410</v>
      </c>
      <c r="H25" s="139" t="s">
        <v>638</v>
      </c>
      <c r="I25" s="32" t="s">
        <v>647</v>
      </c>
      <c r="J25" s="223">
        <v>1500000</v>
      </c>
      <c r="K25" s="38">
        <v>44145</v>
      </c>
      <c r="L25" s="182"/>
    </row>
    <row r="26" spans="1:12" ht="78.75" x14ac:dyDescent="0.2">
      <c r="A26" s="32" t="s">
        <v>732</v>
      </c>
      <c r="B26" s="33">
        <v>44021</v>
      </c>
      <c r="C26" s="32" t="s">
        <v>560</v>
      </c>
      <c r="D26" s="32" t="s">
        <v>734</v>
      </c>
      <c r="E26" s="197">
        <v>1088709000731</v>
      </c>
      <c r="F26" s="198">
        <v>8701004657</v>
      </c>
      <c r="G26" s="32" t="s">
        <v>562</v>
      </c>
      <c r="H26" s="139" t="s">
        <v>638</v>
      </c>
      <c r="I26" s="32" t="s">
        <v>735</v>
      </c>
      <c r="J26" s="223">
        <v>344960</v>
      </c>
      <c r="K26" s="38">
        <v>44145</v>
      </c>
    </row>
    <row r="27" spans="1:12" ht="168.75" x14ac:dyDescent="0.2">
      <c r="A27" s="32" t="s">
        <v>733</v>
      </c>
      <c r="B27" s="33">
        <v>44021</v>
      </c>
      <c r="C27" s="32" t="s">
        <v>737</v>
      </c>
      <c r="D27" s="32" t="s">
        <v>738</v>
      </c>
      <c r="E27" s="197">
        <v>1197700016579</v>
      </c>
      <c r="F27" s="198">
        <v>9710079682</v>
      </c>
      <c r="G27" s="32" t="s">
        <v>345</v>
      </c>
      <c r="H27" s="139" t="s">
        <v>638</v>
      </c>
      <c r="I27" s="32" t="s">
        <v>735</v>
      </c>
      <c r="J27" s="223">
        <v>1000000</v>
      </c>
      <c r="K27" s="38">
        <v>44145</v>
      </c>
      <c r="L27" s="139"/>
    </row>
    <row r="28" spans="1:12" ht="101.25" x14ac:dyDescent="0.2">
      <c r="A28" s="32" t="s">
        <v>736</v>
      </c>
      <c r="B28" s="33">
        <v>44021</v>
      </c>
      <c r="C28" s="32" t="s">
        <v>740</v>
      </c>
      <c r="D28" s="32" t="s">
        <v>741</v>
      </c>
      <c r="E28" s="35">
        <v>1028700587211</v>
      </c>
      <c r="F28" s="36">
        <v>8709007931</v>
      </c>
      <c r="G28" s="32" t="s">
        <v>742</v>
      </c>
      <c r="H28" s="139" t="s">
        <v>638</v>
      </c>
      <c r="I28" s="32" t="s">
        <v>735</v>
      </c>
      <c r="J28" s="185">
        <v>369642.86</v>
      </c>
      <c r="K28" s="38">
        <v>44145</v>
      </c>
      <c r="L28" s="139"/>
    </row>
    <row r="29" spans="1:12" ht="90" x14ac:dyDescent="0.2">
      <c r="A29" s="32" t="s">
        <v>739</v>
      </c>
      <c r="B29" s="33">
        <v>44021</v>
      </c>
      <c r="C29" s="32" t="s">
        <v>744</v>
      </c>
      <c r="D29" s="32" t="s">
        <v>745</v>
      </c>
      <c r="E29" s="35">
        <v>1078709000798</v>
      </c>
      <c r="F29" s="36">
        <v>8704004165</v>
      </c>
      <c r="G29" s="32" t="s">
        <v>746</v>
      </c>
      <c r="H29" s="139" t="s">
        <v>638</v>
      </c>
      <c r="I29" s="32" t="s">
        <v>735</v>
      </c>
      <c r="J29" s="185">
        <v>95000</v>
      </c>
      <c r="K29" s="38">
        <v>44145</v>
      </c>
      <c r="L29" s="139"/>
    </row>
    <row r="30" spans="1:12" ht="180" x14ac:dyDescent="0.2">
      <c r="A30" s="32" t="s">
        <v>743</v>
      </c>
      <c r="B30" s="33">
        <v>44021</v>
      </c>
      <c r="C30" s="32" t="s">
        <v>748</v>
      </c>
      <c r="D30" s="180" t="s">
        <v>741</v>
      </c>
      <c r="E30" s="35">
        <v>1028700589598</v>
      </c>
      <c r="F30" s="36">
        <v>8709009015</v>
      </c>
      <c r="G30" s="32" t="s">
        <v>749</v>
      </c>
      <c r="H30" s="139" t="s">
        <v>638</v>
      </c>
      <c r="I30" s="32" t="s">
        <v>735</v>
      </c>
      <c r="J30" s="223">
        <v>568490</v>
      </c>
      <c r="K30" s="38">
        <v>44145</v>
      </c>
      <c r="L30" s="182"/>
    </row>
    <row r="31" spans="1:12" ht="180" x14ac:dyDescent="0.2">
      <c r="A31" s="32" t="s">
        <v>747</v>
      </c>
      <c r="B31" s="33">
        <v>44021</v>
      </c>
      <c r="C31" s="32" t="s">
        <v>748</v>
      </c>
      <c r="D31" s="180" t="s">
        <v>741</v>
      </c>
      <c r="E31" s="35">
        <v>1028700589598</v>
      </c>
      <c r="F31" s="36">
        <v>8709009015</v>
      </c>
      <c r="G31" s="32" t="s">
        <v>749</v>
      </c>
      <c r="H31" s="139" t="s">
        <v>638</v>
      </c>
      <c r="I31" s="32" t="s">
        <v>735</v>
      </c>
      <c r="J31" s="223">
        <v>325000</v>
      </c>
      <c r="K31" s="38">
        <v>44145</v>
      </c>
      <c r="L31" s="182"/>
    </row>
    <row r="32" spans="1:12" ht="157.5" x14ac:dyDescent="0.2">
      <c r="A32" s="32" t="s">
        <v>750</v>
      </c>
      <c r="B32" s="33">
        <v>44022</v>
      </c>
      <c r="C32" s="139" t="s">
        <v>618</v>
      </c>
      <c r="D32" s="229" t="s">
        <v>616</v>
      </c>
      <c r="E32" s="140">
        <v>1198709000027</v>
      </c>
      <c r="F32" s="141">
        <v>8712010104</v>
      </c>
      <c r="G32" s="139" t="s">
        <v>619</v>
      </c>
      <c r="H32" s="139" t="s">
        <v>626</v>
      </c>
      <c r="I32" s="139" t="s">
        <v>751</v>
      </c>
      <c r="J32" s="230">
        <v>3200000</v>
      </c>
      <c r="K32" s="38">
        <v>44145</v>
      </c>
      <c r="L32" s="182"/>
    </row>
    <row r="33" spans="1:12" ht="78.75" x14ac:dyDescent="0.2">
      <c r="A33" s="32" t="s">
        <v>770</v>
      </c>
      <c r="B33" s="109">
        <v>44027</v>
      </c>
      <c r="C33" s="32" t="s">
        <v>12</v>
      </c>
      <c r="D33" s="32" t="s">
        <v>166</v>
      </c>
      <c r="E33" s="41">
        <v>1108700000177</v>
      </c>
      <c r="F33" s="190">
        <v>8709013389</v>
      </c>
      <c r="G33" s="32" t="s">
        <v>219</v>
      </c>
      <c r="H33" s="32" t="s">
        <v>626</v>
      </c>
      <c r="I33" s="32" t="s">
        <v>301</v>
      </c>
      <c r="J33" s="231">
        <v>397400</v>
      </c>
      <c r="K33" s="38">
        <v>44145</v>
      </c>
      <c r="L33" s="215"/>
    </row>
    <row r="34" spans="1:12" ht="78.75" x14ac:dyDescent="0.2">
      <c r="A34" s="32" t="s">
        <v>752</v>
      </c>
      <c r="B34" s="109">
        <v>44027</v>
      </c>
      <c r="C34" s="32" t="s">
        <v>497</v>
      </c>
      <c r="D34" s="139" t="s">
        <v>498</v>
      </c>
      <c r="E34" s="140">
        <v>1048700900225</v>
      </c>
      <c r="F34" s="190">
        <v>8709010116</v>
      </c>
      <c r="G34" s="32" t="s">
        <v>499</v>
      </c>
      <c r="H34" s="32" t="s">
        <v>626</v>
      </c>
      <c r="I34" s="32" t="s">
        <v>301</v>
      </c>
      <c r="J34" s="223">
        <v>180000</v>
      </c>
      <c r="K34" s="38">
        <v>44145</v>
      </c>
      <c r="L34" s="182"/>
    </row>
    <row r="35" spans="1:12" ht="123.75" x14ac:dyDescent="0.2">
      <c r="A35" s="32" t="s">
        <v>753</v>
      </c>
      <c r="B35" s="109">
        <v>44027</v>
      </c>
      <c r="C35" s="1" t="s">
        <v>683</v>
      </c>
      <c r="D35" s="32" t="s">
        <v>191</v>
      </c>
      <c r="E35" s="41">
        <v>1108700000210</v>
      </c>
      <c r="F35" s="32">
        <v>8709013438</v>
      </c>
      <c r="G35" s="32" t="s">
        <v>221</v>
      </c>
      <c r="H35" s="32" t="s">
        <v>626</v>
      </c>
      <c r="I35" s="32" t="s">
        <v>301</v>
      </c>
      <c r="J35" s="223">
        <v>226000</v>
      </c>
      <c r="K35" s="38">
        <v>44145</v>
      </c>
      <c r="L35" s="182"/>
    </row>
    <row r="36" spans="1:12" ht="144" customHeight="1" x14ac:dyDescent="0.2">
      <c r="A36" s="32" t="s">
        <v>754</v>
      </c>
      <c r="B36" s="109">
        <v>44027</v>
      </c>
      <c r="C36" s="139" t="s">
        <v>509</v>
      </c>
      <c r="D36" s="32" t="s">
        <v>193</v>
      </c>
      <c r="E36" s="41">
        <v>1118700000100</v>
      </c>
      <c r="F36" s="32">
        <v>8709013607</v>
      </c>
      <c r="G36" s="32" t="s">
        <v>221</v>
      </c>
      <c r="H36" s="32" t="s">
        <v>626</v>
      </c>
      <c r="I36" s="32" t="s">
        <v>301</v>
      </c>
      <c r="J36" s="223">
        <v>540000</v>
      </c>
      <c r="K36" s="38">
        <v>44145</v>
      </c>
      <c r="L36" s="182"/>
    </row>
    <row r="37" spans="1:12" ht="123.75" x14ac:dyDescent="0.2">
      <c r="A37" s="32" t="s">
        <v>755</v>
      </c>
      <c r="B37" s="109">
        <v>44027</v>
      </c>
      <c r="C37" s="32" t="s">
        <v>35</v>
      </c>
      <c r="D37" s="32" t="s">
        <v>209</v>
      </c>
      <c r="E37" s="41">
        <v>1108700000034</v>
      </c>
      <c r="F37" s="190">
        <v>8709013036</v>
      </c>
      <c r="G37" s="32" t="s">
        <v>221</v>
      </c>
      <c r="H37" s="32" t="s">
        <v>626</v>
      </c>
      <c r="I37" s="32" t="s">
        <v>301</v>
      </c>
      <c r="J37" s="223">
        <v>130900</v>
      </c>
      <c r="K37" s="38">
        <v>44145</v>
      </c>
      <c r="L37" s="182"/>
    </row>
    <row r="38" spans="1:12" ht="67.5" x14ac:dyDescent="0.2">
      <c r="A38" s="32" t="s">
        <v>756</v>
      </c>
      <c r="B38" s="109">
        <v>44027</v>
      </c>
      <c r="C38" s="32" t="s">
        <v>17</v>
      </c>
      <c r="D38" s="32" t="s">
        <v>164</v>
      </c>
      <c r="E38" s="41">
        <v>1118700000088</v>
      </c>
      <c r="F38" s="190">
        <v>8703010511</v>
      </c>
      <c r="G38" s="32" t="s">
        <v>220</v>
      </c>
      <c r="H38" s="32" t="s">
        <v>626</v>
      </c>
      <c r="I38" s="32" t="s">
        <v>301</v>
      </c>
      <c r="J38" s="37">
        <v>407760</v>
      </c>
      <c r="K38" s="38">
        <v>44145</v>
      </c>
      <c r="L38" s="182"/>
    </row>
    <row r="39" spans="1:12" ht="123.75" x14ac:dyDescent="0.2">
      <c r="A39" s="32" t="s">
        <v>757</v>
      </c>
      <c r="B39" s="109">
        <v>44027</v>
      </c>
      <c r="C39" s="4" t="s">
        <v>11</v>
      </c>
      <c r="D39" s="4" t="s">
        <v>179</v>
      </c>
      <c r="E39" s="11">
        <v>1068700000478</v>
      </c>
      <c r="F39" s="4">
        <v>8709011053</v>
      </c>
      <c r="G39" s="4" t="s">
        <v>221</v>
      </c>
      <c r="H39" s="32" t="s">
        <v>626</v>
      </c>
      <c r="I39" s="32" t="s">
        <v>301</v>
      </c>
      <c r="J39" s="37">
        <v>183288</v>
      </c>
      <c r="K39" s="38">
        <v>44145</v>
      </c>
      <c r="L39" s="182"/>
    </row>
    <row r="40" spans="1:12" ht="206.25" customHeight="1" x14ac:dyDescent="0.2">
      <c r="A40" s="32" t="s">
        <v>758</v>
      </c>
      <c r="B40" s="109">
        <v>44027</v>
      </c>
      <c r="C40" s="32" t="s">
        <v>19</v>
      </c>
      <c r="D40" s="32" t="s">
        <v>187</v>
      </c>
      <c r="E40" s="41">
        <v>1108700000200</v>
      </c>
      <c r="F40" s="190">
        <v>8709013445</v>
      </c>
      <c r="G40" s="32" t="s">
        <v>220</v>
      </c>
      <c r="H40" s="32" t="s">
        <v>626</v>
      </c>
      <c r="I40" s="32" t="s">
        <v>301</v>
      </c>
      <c r="J40" s="37">
        <v>264000</v>
      </c>
      <c r="K40" s="38">
        <v>44145</v>
      </c>
      <c r="L40" s="182"/>
    </row>
    <row r="41" spans="1:12" ht="254.25" customHeight="1" x14ac:dyDescent="0.2">
      <c r="A41" s="32" t="s">
        <v>759</v>
      </c>
      <c r="B41" s="109">
        <v>44027</v>
      </c>
      <c r="C41" s="32" t="s">
        <v>14</v>
      </c>
      <c r="D41" s="32" t="s">
        <v>183</v>
      </c>
      <c r="E41" s="41">
        <v>1118700000077</v>
      </c>
      <c r="F41" s="190">
        <v>8703010470</v>
      </c>
      <c r="G41" s="32" t="s">
        <v>221</v>
      </c>
      <c r="H41" s="32" t="s">
        <v>626</v>
      </c>
      <c r="I41" s="32" t="s">
        <v>301</v>
      </c>
      <c r="J41" s="37">
        <v>271402</v>
      </c>
      <c r="K41" s="38">
        <v>44145</v>
      </c>
      <c r="L41" s="182"/>
    </row>
    <row r="42" spans="1:12" ht="243.75" customHeight="1" x14ac:dyDescent="0.2">
      <c r="A42" s="32" t="s">
        <v>760</v>
      </c>
      <c r="B42" s="109">
        <v>44027</v>
      </c>
      <c r="C42" s="32" t="s">
        <v>24</v>
      </c>
      <c r="D42" s="32" t="s">
        <v>158</v>
      </c>
      <c r="E42" s="41">
        <v>1028700000240</v>
      </c>
      <c r="F42" s="190">
        <v>8709007836</v>
      </c>
      <c r="G42" s="32" t="s">
        <v>221</v>
      </c>
      <c r="H42" s="32" t="s">
        <v>626</v>
      </c>
      <c r="I42" s="32" t="s">
        <v>301</v>
      </c>
      <c r="J42" s="37">
        <v>161600</v>
      </c>
      <c r="K42" s="38">
        <v>44145</v>
      </c>
      <c r="L42" s="182"/>
    </row>
    <row r="43" spans="1:12" ht="246.75" customHeight="1" x14ac:dyDescent="0.2">
      <c r="A43" s="32" t="s">
        <v>761</v>
      </c>
      <c r="B43" s="109">
        <v>44027</v>
      </c>
      <c r="C43" s="32" t="s">
        <v>24</v>
      </c>
      <c r="D43" s="32" t="s">
        <v>158</v>
      </c>
      <c r="E43" s="41">
        <v>1028700000240</v>
      </c>
      <c r="F43" s="190">
        <v>8709007836</v>
      </c>
      <c r="G43" s="32" t="s">
        <v>221</v>
      </c>
      <c r="H43" s="32" t="s">
        <v>626</v>
      </c>
      <c r="I43" s="32" t="s">
        <v>301</v>
      </c>
      <c r="J43" s="37">
        <v>350000</v>
      </c>
      <c r="K43" s="38">
        <v>44145</v>
      </c>
      <c r="L43" s="214"/>
    </row>
    <row r="44" spans="1:12" ht="264.75" customHeight="1" x14ac:dyDescent="0.2">
      <c r="A44" s="32" t="s">
        <v>762</v>
      </c>
      <c r="B44" s="109">
        <v>44027</v>
      </c>
      <c r="C44" s="139" t="s">
        <v>621</v>
      </c>
      <c r="D44" s="139" t="s">
        <v>622</v>
      </c>
      <c r="E44" s="196">
        <v>1188709000590</v>
      </c>
      <c r="F44" s="139">
        <v>8712010102</v>
      </c>
      <c r="G44" s="32" t="s">
        <v>221</v>
      </c>
      <c r="H44" s="32" t="s">
        <v>626</v>
      </c>
      <c r="I44" s="32" t="s">
        <v>301</v>
      </c>
      <c r="J44" s="110">
        <v>197000</v>
      </c>
      <c r="K44" s="38">
        <v>44145</v>
      </c>
      <c r="L44" s="214"/>
    </row>
    <row r="45" spans="1:12" ht="247.5" customHeight="1" x14ac:dyDescent="0.2">
      <c r="A45" s="32" t="s">
        <v>763</v>
      </c>
      <c r="B45" s="109">
        <v>44027</v>
      </c>
      <c r="C45" s="32" t="s">
        <v>376</v>
      </c>
      <c r="D45" s="32" t="s">
        <v>393</v>
      </c>
      <c r="E45" s="41">
        <v>1178709000250</v>
      </c>
      <c r="F45" s="32">
        <v>8709907308</v>
      </c>
      <c r="G45" s="32" t="s">
        <v>392</v>
      </c>
      <c r="H45" s="32" t="s">
        <v>626</v>
      </c>
      <c r="I45" s="32" t="s">
        <v>301</v>
      </c>
      <c r="J45" s="110">
        <v>690650</v>
      </c>
      <c r="K45" s="38">
        <v>44145</v>
      </c>
      <c r="L45" s="214"/>
    </row>
    <row r="46" spans="1:12" ht="250.5" customHeight="1" x14ac:dyDescent="0.2">
      <c r="A46" s="32" t="s">
        <v>771</v>
      </c>
      <c r="B46" s="109">
        <v>43860</v>
      </c>
      <c r="C46" s="32" t="s">
        <v>280</v>
      </c>
      <c r="D46" s="180" t="s">
        <v>279</v>
      </c>
      <c r="E46" s="35">
        <v>1028700000218</v>
      </c>
      <c r="F46" s="36">
        <v>8709007730</v>
      </c>
      <c r="G46" s="32" t="s">
        <v>221</v>
      </c>
      <c r="H46" s="32" t="s">
        <v>626</v>
      </c>
      <c r="I46" s="32" t="s">
        <v>406</v>
      </c>
      <c r="J46" s="110">
        <v>54000000</v>
      </c>
      <c r="K46" s="38">
        <v>44145</v>
      </c>
      <c r="L46" s="214"/>
    </row>
    <row r="47" spans="1:12" ht="249" customHeight="1" x14ac:dyDescent="0.2">
      <c r="A47" s="32" t="s">
        <v>768</v>
      </c>
      <c r="B47" s="109">
        <v>44084</v>
      </c>
      <c r="C47" s="32" t="s">
        <v>568</v>
      </c>
      <c r="D47" s="180" t="s">
        <v>764</v>
      </c>
      <c r="E47" s="35">
        <v>1128709001420</v>
      </c>
      <c r="F47" s="36">
        <v>8709014424</v>
      </c>
      <c r="G47" s="32" t="s">
        <v>765</v>
      </c>
      <c r="H47" s="32" t="s">
        <v>766</v>
      </c>
      <c r="I47" s="32" t="s">
        <v>767</v>
      </c>
      <c r="J47" s="37">
        <v>197215</v>
      </c>
      <c r="K47" s="38">
        <v>44145</v>
      </c>
      <c r="L47" s="214"/>
    </row>
    <row r="48" spans="1:12" ht="138.75" customHeight="1" x14ac:dyDescent="0.2">
      <c r="A48" s="32" t="s">
        <v>769</v>
      </c>
      <c r="B48" s="109">
        <v>44084</v>
      </c>
      <c r="C48" s="32" t="s">
        <v>568</v>
      </c>
      <c r="D48" s="180" t="s">
        <v>764</v>
      </c>
      <c r="E48" s="35">
        <v>1128709001420</v>
      </c>
      <c r="F48" s="36">
        <v>8709014424</v>
      </c>
      <c r="G48" s="32" t="s">
        <v>765</v>
      </c>
      <c r="H48" s="32" t="s">
        <v>766</v>
      </c>
      <c r="I48" s="32" t="s">
        <v>767</v>
      </c>
      <c r="J48" s="37">
        <v>393000</v>
      </c>
      <c r="K48" s="38">
        <v>44145</v>
      </c>
      <c r="L48" s="214"/>
    </row>
    <row r="49" spans="1:12" ht="95.25" customHeight="1" x14ac:dyDescent="0.2">
      <c r="A49" s="32" t="s">
        <v>772</v>
      </c>
      <c r="B49" s="109">
        <v>44084</v>
      </c>
      <c r="C49" s="32" t="s">
        <v>568</v>
      </c>
      <c r="D49" s="180" t="s">
        <v>764</v>
      </c>
      <c r="E49" s="35">
        <v>1128709001420</v>
      </c>
      <c r="F49" s="36">
        <v>8709014424</v>
      </c>
      <c r="G49" s="32" t="s">
        <v>765</v>
      </c>
      <c r="H49" s="32" t="s">
        <v>766</v>
      </c>
      <c r="I49" s="32" t="s">
        <v>767</v>
      </c>
      <c r="J49" s="37">
        <v>119625</v>
      </c>
      <c r="K49" s="38">
        <v>44145</v>
      </c>
      <c r="L49" s="214"/>
    </row>
    <row r="50" spans="1:12" ht="70.5" customHeight="1" x14ac:dyDescent="0.2">
      <c r="A50" s="32" t="s">
        <v>778</v>
      </c>
      <c r="B50" s="109">
        <v>44153</v>
      </c>
      <c r="C50" s="1" t="s">
        <v>685</v>
      </c>
      <c r="D50" s="32" t="s">
        <v>686</v>
      </c>
      <c r="E50" s="41">
        <v>1198709000324</v>
      </c>
      <c r="F50" s="32">
        <v>8706006778</v>
      </c>
      <c r="G50" s="32" t="s">
        <v>221</v>
      </c>
      <c r="H50" s="215" t="s">
        <v>692</v>
      </c>
      <c r="I50" s="215" t="s">
        <v>773</v>
      </c>
      <c r="J50" s="237">
        <v>300000</v>
      </c>
      <c r="K50" s="38">
        <v>44145</v>
      </c>
      <c r="L50" s="214"/>
    </row>
    <row r="51" spans="1:12" ht="78" customHeight="1" x14ac:dyDescent="0.2">
      <c r="A51" s="32" t="s">
        <v>774</v>
      </c>
      <c r="B51" s="38">
        <v>44174</v>
      </c>
      <c r="C51" s="32" t="s">
        <v>639</v>
      </c>
      <c r="D51" s="215" t="s">
        <v>640</v>
      </c>
      <c r="E51" s="218">
        <v>1038700041522</v>
      </c>
      <c r="F51" s="215">
        <v>8709009720</v>
      </c>
      <c r="G51" s="215" t="s">
        <v>641</v>
      </c>
      <c r="H51" s="32" t="s">
        <v>711</v>
      </c>
      <c r="I51" s="32" t="s">
        <v>775</v>
      </c>
      <c r="J51" s="37">
        <v>436500</v>
      </c>
      <c r="K51" s="38">
        <v>44145</v>
      </c>
      <c r="L51" s="214"/>
    </row>
    <row r="52" spans="1:12" ht="132" customHeight="1" x14ac:dyDescent="0.2">
      <c r="A52" s="32" t="s">
        <v>776</v>
      </c>
      <c r="B52" s="38">
        <v>44174</v>
      </c>
      <c r="C52" s="27" t="s">
        <v>356</v>
      </c>
      <c r="D52" s="4" t="s">
        <v>152</v>
      </c>
      <c r="E52" s="16">
        <v>1028700000064</v>
      </c>
      <c r="F52" s="7">
        <v>8709007770</v>
      </c>
      <c r="G52" s="4" t="s">
        <v>222</v>
      </c>
      <c r="H52" s="32" t="s">
        <v>711</v>
      </c>
      <c r="I52" s="32" t="s">
        <v>775</v>
      </c>
      <c r="J52" s="37">
        <v>156600</v>
      </c>
      <c r="K52" s="38">
        <v>44145</v>
      </c>
      <c r="L52" s="214"/>
    </row>
    <row r="53" spans="1:12" ht="97.5" customHeight="1" x14ac:dyDescent="0.2">
      <c r="A53" s="32" t="s">
        <v>777</v>
      </c>
      <c r="B53" s="38"/>
      <c r="C53" s="32" t="s">
        <v>280</v>
      </c>
      <c r="D53" s="180" t="s">
        <v>279</v>
      </c>
      <c r="E53" s="35">
        <v>1028700000218</v>
      </c>
      <c r="F53" s="36">
        <v>8709007730</v>
      </c>
      <c r="G53" s="32" t="s">
        <v>221</v>
      </c>
      <c r="H53" s="32" t="s">
        <v>626</v>
      </c>
      <c r="I53" s="134" t="s">
        <v>406</v>
      </c>
      <c r="J53" s="37">
        <v>2500000</v>
      </c>
      <c r="K53" s="38">
        <v>44145</v>
      </c>
      <c r="L53" s="214"/>
    </row>
    <row r="54" spans="1:12" x14ac:dyDescent="0.2">
      <c r="A54" s="32"/>
      <c r="B54" s="38"/>
      <c r="C54" s="1"/>
      <c r="D54" s="32"/>
      <c r="E54" s="41"/>
      <c r="F54" s="32"/>
      <c r="G54" s="32"/>
      <c r="H54" s="32"/>
      <c r="I54" s="32"/>
      <c r="J54" s="37">
        <f>SUM(J8:J53)</f>
        <v>94094267.859999999</v>
      </c>
      <c r="K54" s="38"/>
    </row>
    <row r="56" spans="1:12" ht="22.5" x14ac:dyDescent="0.2">
      <c r="J56" s="199"/>
    </row>
  </sheetData>
  <mergeCells count="8">
    <mergeCell ref="A1:L1"/>
    <mergeCell ref="A2:L2"/>
    <mergeCell ref="A3:L3"/>
    <mergeCell ref="A5:A6"/>
    <mergeCell ref="B5:B6"/>
    <mergeCell ref="C5:G5"/>
    <mergeCell ref="H5:K5"/>
    <mergeCell ref="L5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2013-2017</vt:lpstr>
      <vt:lpstr>2013-2014</vt:lpstr>
      <vt:lpstr>2015</vt:lpstr>
      <vt:lpstr>2016</vt:lpstr>
      <vt:lpstr>2017</vt:lpstr>
      <vt:lpstr>2018</vt:lpstr>
      <vt:lpstr>Лист1</vt:lpstr>
      <vt:lpstr>2019</vt:lpstr>
      <vt:lpstr>2020</vt:lpstr>
      <vt:lpstr>2021</vt:lpstr>
      <vt:lpstr>2022</vt:lpstr>
      <vt:lpstr>2023</vt:lpstr>
      <vt:lpstr>2024</vt:lpstr>
      <vt:lpstr>2025</vt:lpstr>
      <vt:lpstr>ИТОГИ</vt:lpstr>
      <vt:lpstr>'2013-2017'!Заголовки_для_печати</vt:lpstr>
      <vt:lpstr>'2013-2017'!Область_печати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Каант Александр Васильевич</cp:lastModifiedBy>
  <cp:lastPrinted>2017-01-17T22:05:42Z</cp:lastPrinted>
  <dcterms:created xsi:type="dcterms:W3CDTF">2001-07-17T13:47:10Z</dcterms:created>
  <dcterms:modified xsi:type="dcterms:W3CDTF">2025-05-06T05:41:02Z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-695440247</vt:i4>
  </property>
  <property fmtid="{D5CDD505-2E9C-101B-9397-08002B2CF9AE}" pid="3" name="_NewReviewCycle">
    <vt:lpwstr/>
  </property>
  <property fmtid="{D5CDD505-2E9C-101B-9397-08002B2CF9AE}" pid="4" name="_EmailSubject">
    <vt:lpwstr>по реестру СОНКО</vt:lpwstr>
  </property>
  <property fmtid="{D5CDD505-2E9C-101B-9397-08002B2CF9AE}" pid="5" name="_AuthorEmail">
    <vt:lpwstr>A.Pinyaeva@depfin.chukotka-gov.ru</vt:lpwstr>
  </property>
  <property fmtid="{D5CDD505-2E9C-101B-9397-08002B2CF9AE}" pid="6" name="_AuthorEmailDisplayName">
    <vt:lpwstr>Пиняева Алёна Николаевна</vt:lpwstr>
  </property>
  <property fmtid="{D5CDD505-2E9C-101B-9397-08002B2CF9AE}" pid="7" name="_ReviewingToolsShownOnce">
    <vt:lpwstr/>
  </property>
</Properties>
</file>