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45" yWindow="0" windowWidth="14085" windowHeight="11970"/>
  </bookViews>
  <sheets>
    <sheet name="раздел 1" sheetId="4" r:id="rId1"/>
    <sheet name="раздел 2" sheetId="5" r:id="rId2"/>
    <sheet name="раздел 3" sheetId="3" r:id="rId3"/>
    <sheet name="раздел 4" sheetId="6" r:id="rId4"/>
  </sheets>
  <externalReferences>
    <externalReference r:id="rId5"/>
  </externalReferences>
  <definedNames>
    <definedName name="_xlnm.Print_Area" localSheetId="0">'раздел 1'!$A$1:$B$23</definedName>
    <definedName name="_xlnm.Print_Area" localSheetId="1">'раздел 2'!$A$1:$G$36</definedName>
    <definedName name="_xlnm.Print_Area" localSheetId="2">'раздел 3'!$A$1:$G$7</definedName>
    <definedName name="_xlnm.Print_Area" localSheetId="3">'раздел 4'!$A$1:$C$9</definedName>
  </definedNames>
  <calcPr calcId="145621"/>
</workbook>
</file>

<file path=xl/calcChain.xml><?xml version="1.0" encoding="utf-8"?>
<calcChain xmlns="http://schemas.openxmlformats.org/spreadsheetml/2006/main">
  <c r="E5" i="6" l="1"/>
  <c r="F5" i="6"/>
  <c r="G5" i="6"/>
  <c r="D5" i="6"/>
  <c r="E9" i="6"/>
  <c r="G6" i="3"/>
  <c r="D6" i="3"/>
  <c r="F35" i="5"/>
  <c r="E35" i="5"/>
  <c r="F21" i="5"/>
  <c r="E21" i="5"/>
  <c r="F9" i="5"/>
  <c r="E9" i="5"/>
  <c r="F9" i="6" l="1"/>
  <c r="F8" i="6"/>
  <c r="D5" i="3"/>
  <c r="E5" i="3"/>
  <c r="F5" i="3"/>
  <c r="G5" i="3"/>
  <c r="D8" i="5"/>
  <c r="D13" i="5" s="1"/>
  <c r="E7" i="5"/>
  <c r="F7" i="5"/>
  <c r="G7" i="5"/>
  <c r="D7" i="5"/>
  <c r="D7" i="6" l="1"/>
  <c r="F7" i="6" s="1"/>
  <c r="C5" i="3" l="1"/>
  <c r="G36" i="5"/>
  <c r="G35" i="5"/>
  <c r="G34" i="5" s="1"/>
  <c r="F34" i="5"/>
  <c r="E34" i="5"/>
  <c r="G33" i="5"/>
  <c r="G32" i="5"/>
  <c r="G31" i="5" s="1"/>
  <c r="F31" i="5"/>
  <c r="E31" i="5"/>
  <c r="G30" i="5"/>
  <c r="G29" i="5"/>
  <c r="G28" i="5" s="1"/>
  <c r="F28" i="5"/>
  <c r="E28" i="5"/>
  <c r="G27" i="5"/>
  <c r="G26" i="5"/>
  <c r="G25" i="5" s="1"/>
  <c r="F25" i="5"/>
  <c r="E25" i="5"/>
  <c r="D25" i="5"/>
  <c r="E24" i="5"/>
  <c r="D24" i="5"/>
  <c r="G21" i="5"/>
  <c r="G18" i="5" s="1"/>
  <c r="G20" i="5"/>
  <c r="G19" i="5"/>
  <c r="F18" i="5"/>
  <c r="E18" i="5"/>
  <c r="G16" i="5"/>
  <c r="G15" i="5"/>
  <c r="G14" i="5" s="1"/>
  <c r="F14" i="5"/>
  <c r="E14" i="5"/>
  <c r="D14" i="5"/>
  <c r="G12" i="5"/>
  <c r="G10" i="5"/>
  <c r="G9" i="5"/>
  <c r="G8" i="5"/>
  <c r="F8" i="5"/>
  <c r="F13" i="5" s="1"/>
  <c r="F17" i="5" s="1"/>
  <c r="E8" i="5"/>
  <c r="E13" i="5" s="1"/>
  <c r="E17" i="5" s="1"/>
  <c r="E23" i="5" l="1"/>
  <c r="G24" i="5"/>
  <c r="G23" i="5" s="1"/>
  <c r="E22" i="5"/>
  <c r="F22" i="5"/>
  <c r="G13" i="5"/>
  <c r="G17" i="5" s="1"/>
  <c r="G22" i="5" s="1"/>
  <c r="D17" i="5"/>
  <c r="D34" i="5"/>
  <c r="D23" i="5" s="1"/>
  <c r="D18" i="5"/>
  <c r="F24" i="5"/>
  <c r="F23" i="5" s="1"/>
  <c r="D22" i="5" l="1"/>
</calcChain>
</file>

<file path=xl/sharedStrings.xml><?xml version="1.0" encoding="utf-8"?>
<sst xmlns="http://schemas.openxmlformats.org/spreadsheetml/2006/main" count="141" uniqueCount="92">
  <si>
    <t>3.</t>
  </si>
  <si>
    <t>1.</t>
  </si>
  <si>
    <t>2.</t>
  </si>
  <si>
    <t>4.</t>
  </si>
  <si>
    <t>5.</t>
  </si>
  <si>
    <t>№              п/п</t>
  </si>
  <si>
    <t>Единица измерения</t>
  </si>
  <si>
    <t>Величина показателя</t>
  </si>
  <si>
    <t>тыс. руб.</t>
  </si>
  <si>
    <t>5.1</t>
  </si>
  <si>
    <t>Наименование подразделений, филиалов</t>
  </si>
  <si>
    <t>Наименование показателя</t>
  </si>
  <si>
    <t>Показатели надежности и бесперебойности водоснабжения</t>
  </si>
  <si>
    <t>куб.м</t>
  </si>
  <si>
    <t>ед./км</t>
  </si>
  <si>
    <t>1.1</t>
  </si>
  <si>
    <t>ед.</t>
  </si>
  <si>
    <t>1.2</t>
  </si>
  <si>
    <t>км</t>
  </si>
  <si>
    <t>I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</si>
  <si>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</si>
  <si>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</si>
  <si>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</si>
  <si>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</si>
  <si>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</si>
  <si>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</si>
  <si>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</si>
  <si>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</si>
  <si>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</si>
  <si>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</si>
  <si>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689000, Чукотский автономный округ, г. Анадырь, ул.Рультытегина, д.35а</t>
  </si>
  <si>
    <t>ОТЧЕТ ОБ ИСПОЛНЕНИИ ПРОИЗВОДСТВЕННОЙ ПРОГРАММЫ</t>
  </si>
  <si>
    <t>№
п/п</t>
  </si>
  <si>
    <t>Наименование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</si>
  <si>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</si>
  <si>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</si>
  <si>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</si>
  <si>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</si>
  <si>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</si>
  <si>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</si>
  <si>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</si>
  <si>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</si>
  <si>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</si>
  <si>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</si>
  <si>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</si>
  <si>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</si>
  <si>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</si>
  <si>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 xml:space="preserve">  потери воды из водопроводной сети</t>
  </si>
  <si>
    <t>5.2</t>
  </si>
  <si>
    <t xml:space="preserve">  неучтенные расходы воды</t>
  </si>
  <si>
    <t>6.</t>
  </si>
  <si>
    <t>Полезный отпуск питьевой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</si>
  <si>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</si>
  <si>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</si>
  <si>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</si>
  <si>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</si>
  <si>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</si>
  <si>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</si>
  <si>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</si>
  <si>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</si>
  <si>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7.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</si>
  <si>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</si>
  <si>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</si>
  <si>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</si>
  <si>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</si>
  <si>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</si>
  <si>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</si>
  <si>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</si>
  <si>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</si>
  <si>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</si>
  <si>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</si>
  <si>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</si>
  <si>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</si>
  <si>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</si>
  <si>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>прочим потребителям</t>
  </si>
  <si>
    <t xml:space="preserve">          - расчетными способами</t>
  </si>
  <si>
    <t>Раздел 2. Баланс холодного водоснабжения</t>
  </si>
  <si>
    <t>Раздел 3. Объем финансовых потребностей для реализации производственной программы</t>
  </si>
  <si>
    <t xml:space="preserve">ПЛАН </t>
  </si>
  <si>
    <t>ФАКТ</t>
  </si>
  <si>
    <t>Раздел 4. Показатели надежности, качества, энергетической эффективности объектов централизованной системы холодного водоснабжения</t>
  </si>
  <si>
    <t>АО "Чукотэнерго" (обособленное подразделение Анадырская ТЭЦ)</t>
  </si>
  <si>
    <t>Руководитель организации</t>
  </si>
  <si>
    <t>(ФИО подпись)</t>
  </si>
  <si>
    <t>2023 год</t>
  </si>
  <si>
    <t>Причины отклонения</t>
  </si>
  <si>
    <t xml:space="preserve">Отклонение </t>
  </si>
  <si>
    <t>в сфере холодного водоснабжения (техническая вода) за 2023 годы</t>
  </si>
  <si>
    <t xml:space="preserve">Генеральный директор </t>
  </si>
  <si>
    <t>К.Ю. Петухов</t>
  </si>
  <si>
    <t>АО "Чукотэнерго" (филиал Анадырская ТЭЦ)</t>
  </si>
  <si>
    <t>Значение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</si>
</sst>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6" formatCode="#,##0.0"/>
    <numFmt numFmtId="167" formatCode="_-* #,##0\ &quot;р.&quot;_-;\-* #,##0\ &quot;р.&quot;_-;_-* &quot;-&quot;\ &quot;р.&quot;_-;_-@_-"/>
    <numFmt numFmtId="168" formatCode="#,##0\ &quot;d.&quot;;[Red]\-#,##0\ &quot;d.&quot;"/>
    <numFmt numFmtId="169" formatCode="#,##0.00\ &quot;d.&quot;;[Red]\-#,##0.00\ &quot;d.&quot;"/>
    <numFmt numFmtId="170" formatCode="#,##0.00\ &quot;đ.&quot;;[Red]\-#,##0.00\ &quot;đ.&quot;"/>
    <numFmt numFmtId="171" formatCode="_-* #,##0\ _đ_._-;\-* #,##0\ _đ_._-;_-* &quot;-&quot;\ _đ_._-;_-@_-"/>
    <numFmt numFmtId="172" formatCode="_-* #,##0.00\ _đ_._-;\-* #,##0.00\ _đ_._-;_-* &quot;-&quot;??\ _đ_._-;_-@_-"/>
    <numFmt numFmtId="173" formatCode="#,##0\ &quot;р.&quot;;[Red]\-#,##0\ &quot;р.&quot;"/>
    <numFmt numFmtId="174" formatCode="_-* #,##0\ _р_._-;\-* #,##0\ _р_._-;_-* &quot;-&quot;\ _р_._-;_-@_-"/>
    <numFmt numFmtId="175" formatCode="_-* #,##0.00\ _р_._-;\-* #,##0.00\ _р_._-;_-* &quot;-&quot;??\ _р_._-;_-@_-"/>
  </numFmts>
  <fonts count="20" x14ac:knownFonts="1">
    <font>
      <sz val="10"/>
      <name val="Arial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Courier"/>
      <family val="1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0" fontId="6" fillId="0" borderId="0"/>
    <xf numFmtId="167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6" fillId="0" borderId="0"/>
    <xf numFmtId="0" fontId="4" fillId="0" borderId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0" xfId="3" applyFont="1"/>
    <xf numFmtId="0" fontId="7" fillId="0" borderId="1" xfId="3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7" fillId="0" borderId="0" xfId="3" applyFont="1"/>
    <xf numFmtId="0" fontId="1" fillId="0" borderId="1" xfId="1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8" fillId="0" borderId="0" xfId="3" applyFont="1"/>
    <xf numFmtId="0" fontId="1" fillId="0" borderId="0" xfId="1" applyFont="1" applyBorder="1" applyAlignment="1">
      <alignment horizontal="left"/>
    </xf>
    <xf numFmtId="0" fontId="8" fillId="0" borderId="0" xfId="3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11" fillId="0" borderId="0" xfId="1" applyFont="1"/>
    <xf numFmtId="0" fontId="13" fillId="0" borderId="0" xfId="1" applyFont="1" applyAlignment="1">
      <alignment vertical="top"/>
    </xf>
    <xf numFmtId="0" fontId="2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2"/>
    </xf>
    <xf numFmtId="0" fontId="2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9" fillId="2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3"/>
    </xf>
    <xf numFmtId="0" fontId="9" fillId="0" borderId="0" xfId="1" applyFont="1"/>
    <xf numFmtId="0" fontId="1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2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3" applyFont="1" applyBorder="1"/>
    <xf numFmtId="0" fontId="7" fillId="0" borderId="0" xfId="3" applyFont="1" applyAlignment="1">
      <alignment horizontal="center"/>
    </xf>
    <xf numFmtId="166" fontId="2" fillId="3" borderId="1" xfId="1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12" fillId="3" borderId="1" xfId="1" applyNumberFormat="1" applyFont="1" applyFill="1" applyBorder="1" applyAlignment="1">
      <alignment horizontal="center" vertical="center" wrapText="1"/>
    </xf>
    <xf numFmtId="0" fontId="11" fillId="0" borderId="11" xfId="1" applyFont="1" applyBorder="1"/>
    <xf numFmtId="0" fontId="13" fillId="0" borderId="11" xfId="1" applyFont="1" applyBorder="1" applyAlignment="1">
      <alignment vertical="top"/>
    </xf>
    <xf numFmtId="0" fontId="2" fillId="0" borderId="11" xfId="0" applyFont="1" applyBorder="1"/>
    <xf numFmtId="0" fontId="9" fillId="0" borderId="11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7" fillId="0" borderId="0" xfId="3" applyFont="1" applyAlignment="1">
      <alignment wrapText="1"/>
    </xf>
    <xf numFmtId="0" fontId="7" fillId="0" borderId="0" xfId="3" applyFont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0" xfId="3" applyFont="1" applyAlignment="1">
      <alignment horizontal="center"/>
    </xf>
    <xf numFmtId="0" fontId="1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3" fillId="0" borderId="3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66" fontId="7" fillId="2" borderId="1" xfId="0" applyNumberFormat="1" applyFont="1" applyFill="1" applyBorder="1" applyAlignment="1">
      <alignment horizontal="center" vertical="center"/>
    </xf>
  </cellXfs>
  <cellStyles count="39">
    <cellStyle name="_прил 23-27 ЧЭ ХВС" xfId="6"/>
    <cellStyle name="AFE" xfId="7"/>
    <cellStyle name="Alilciue [0]_AAA" xfId="8"/>
    <cellStyle name="Alilciue_AAA" xfId="9"/>
    <cellStyle name="Äĺíĺćíűé_AN" xfId="10"/>
    <cellStyle name="Alilciue_IKGPR" xfId="11"/>
    <cellStyle name="Äĺíĺćíűé_KOTELPR" xfId="12"/>
    <cellStyle name="Alilciue_RAZRAD" xfId="13"/>
    <cellStyle name="Äĺíĺćíűé_REG" xfId="14"/>
    <cellStyle name="Iau?iue_AAA" xfId="15"/>
    <cellStyle name="Îáű÷íűé_1 číä óä10" xfId="16"/>
    <cellStyle name="Nun??c [0]_AAA" xfId="17"/>
    <cellStyle name="Nun??c_AAA" xfId="18"/>
    <cellStyle name="Ňűń˙÷č [0]_1 číä óä10" xfId="19"/>
    <cellStyle name="Ňűń˙÷č_1 číä óä10" xfId="20"/>
    <cellStyle name="Ôčíŕíńîâűé [0]_ATPCD30" xfId="21"/>
    <cellStyle name="Ôčíŕíńîâűé_ATPCD30" xfId="22"/>
    <cellStyle name="Денежный [0Э_11DXATP" xfId="23"/>
    <cellStyle name="Обычный" xfId="0" builtinId="0"/>
    <cellStyle name="Обычный 2" xfId="4"/>
    <cellStyle name="Обычный 2_ООО Тепловая компания (печора)" xfId="1"/>
    <cellStyle name="Обычный 3" xfId="24"/>
    <cellStyle name="Обычный 4" xfId="25"/>
    <cellStyle name="Обычный 5" xfId="26"/>
    <cellStyle name="Обычный 5 2" xfId="27"/>
    <cellStyle name="Обычный 5 3" xfId="28"/>
    <cellStyle name="Обычный 6" xfId="29"/>
    <cellStyle name="Обычный 7" xfId="30"/>
    <cellStyle name="Обычный 8" xfId="31"/>
    <cellStyle name="Обычный_PP_PitWater" xfId="3"/>
    <cellStyle name="Процентный 2" xfId="5"/>
    <cellStyle name="Процентный 3" xfId="32"/>
    <cellStyle name="Процентный 4" xfId="33"/>
    <cellStyle name="Процентный 5" xfId="34"/>
    <cellStyle name="Процентный 6" xfId="35"/>
    <cellStyle name="Стиль 1" xfId="2"/>
    <cellStyle name="Тысячи [0]_1 инд уд10" xfId="36"/>
    <cellStyle name="Тысячи_1 инд уд10" xfId="37"/>
    <cellStyle name="Финансовый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4%20&#1075;&#1086;&#1076;/&#1055;&#1055;%20&#1042;&#1057;%20&#1042;&#1054;%202019-2024/&#1055;&#1055;%20&#1092;&#1072;&#1082;&#1090;%202023/&#1086;&#1090;%20&#1056;&#1054;/&#1040;&#1058;&#1069;&#1062;/1.%20&#1042;&#1099;&#1087;&#1086;&#1083;&#1085;&#1077;&#1085;&#1080;&#1077;%20&#1087;&#1088;&#1086;&#1080;&#1079;&#1074;&#1086;&#1076;&#1089;&#1090;&#1074;&#1077;&#1085;&#1085;&#1086;&#1081;%20&#1087;&#1088;&#1086;&#1075;&#1088;&#1072;&#1084;&#1084;&#1099;%20&#1061;&#1042;/1.1.%20&#1054;&#1090;&#1095;&#1077;&#1090;%20&#1086;%20&#1074;&#1099;&#1087;&#1086;&#1083;&#1085;&#1077;&#1085;&#1080;&#1080;%20&#1055;&#1055;%20&#1074;%20&#1089;&#1092;&#1077;&#1088;&#1077;%20&#1061;&#1042;%20&#1040;&#1058;&#1069;&#1062;%202023%20&#1050;&#1054;&#1052;&#1048;&#1058;&#1045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АТЭЦ"/>
      <sheetName val="амортизация "/>
    </sheetNames>
    <sheetDataSet>
      <sheetData sheetId="0"/>
      <sheetData sheetId="1">
        <row r="9">
          <cell r="U9">
            <v>821274</v>
          </cell>
          <cell r="V9">
            <v>723365</v>
          </cell>
        </row>
        <row r="21">
          <cell r="U21">
            <v>210200</v>
          </cell>
          <cell r="V21">
            <v>212878</v>
          </cell>
        </row>
        <row r="35">
          <cell r="U35">
            <v>611074</v>
          </cell>
          <cell r="V35">
            <v>510487</v>
          </cell>
        </row>
      </sheetData>
      <sheetData sheetId="2">
        <row r="6">
          <cell r="I6">
            <v>33902.897691174403</v>
          </cell>
          <cell r="P6">
            <v>36955.722690000002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25"/>
  <sheetViews>
    <sheetView tabSelected="1" view="pageBreakPreview" zoomScale="90" zoomScaleNormal="100" zoomScaleSheetLayoutView="90" workbookViewId="0">
      <selection activeCell="B8" sqref="B8"/>
    </sheetView>
  </sheetViews>
  <sheetFormatPr defaultColWidth="9.140625" defaultRowHeight="15.75" x14ac:dyDescent="0.25"/>
  <cols>
    <col min="1" max="1" width="58.140625" style="6" customWidth="1"/>
    <col min="2" max="2" width="74.85546875" style="6" customWidth="1"/>
    <col min="3" max="3" width="7" style="6" customWidth="1"/>
    <col min="4" max="4" width="6.7109375" style="6" customWidth="1"/>
    <col min="5" max="16384" width="9.140625" style="6"/>
  </cols>
  <sheetData>
    <row r="1" spans="1:2" s="3" customFormat="1" ht="18.75" x14ac:dyDescent="0.3">
      <c r="A1" s="63" t="s">
        <v>31</v>
      </c>
      <c r="B1" s="63"/>
    </row>
    <row r="2" spans="1:2" s="3" customFormat="1" ht="18.75" x14ac:dyDescent="0.3">
      <c r="A2" s="64" t="s">
        <v>87</v>
      </c>
      <c r="B2" s="64"/>
    </row>
    <row r="3" spans="1:2" s="3" customFormat="1" ht="18.75" x14ac:dyDescent="0.3">
      <c r="A3" s="65"/>
      <c r="B3" s="66"/>
    </row>
    <row r="4" spans="1:2" s="3" customFormat="1" ht="18.75" x14ac:dyDescent="0.3">
      <c r="A4" s="67" t="s">
        <v>23</v>
      </c>
      <c r="B4" s="67"/>
    </row>
    <row r="5" spans="1:2" x14ac:dyDescent="0.25">
      <c r="A5" s="4" t="s">
        <v>24</v>
      </c>
      <c r="B5" s="5" t="s">
        <v>81</v>
      </c>
    </row>
    <row r="6" spans="1:2" ht="15.75" customHeight="1" x14ac:dyDescent="0.25">
      <c r="A6" s="4" t="s">
        <v>25</v>
      </c>
      <c r="B6" s="7" t="s">
        <v>30</v>
      </c>
    </row>
    <row r="7" spans="1:2" ht="31.5" x14ac:dyDescent="0.25">
      <c r="A7" s="4" t="s">
        <v>26</v>
      </c>
      <c r="B7" s="7" t="s">
        <v>27</v>
      </c>
    </row>
    <row r="8" spans="1:2" ht="15.75" customHeight="1" x14ac:dyDescent="0.25">
      <c r="A8" s="4" t="s">
        <v>28</v>
      </c>
      <c r="B8" s="5" t="s">
        <v>29</v>
      </c>
    </row>
    <row r="9" spans="1:2" s="10" customFormat="1" x14ac:dyDescent="0.25">
      <c r="A9" s="8"/>
      <c r="B9" s="9"/>
    </row>
    <row r="11" spans="1:2" hidden="1" x14ac:dyDescent="0.25">
      <c r="A11" s="6" t="s">
        <v>82</v>
      </c>
      <c r="B11" s="47"/>
    </row>
    <row r="12" spans="1:2" hidden="1" x14ac:dyDescent="0.25">
      <c r="B12" s="48" t="s">
        <v>83</v>
      </c>
    </row>
    <row r="16" spans="1:2" ht="32.25" customHeight="1" x14ac:dyDescent="0.25">
      <c r="A16" s="61" t="s">
        <v>88</v>
      </c>
      <c r="B16" s="58" t="s">
        <v>89</v>
      </c>
    </row>
    <row r="20" spans="1:3" x14ac:dyDescent="0.25">
      <c r="C20" s="11"/>
    </row>
    <row r="21" spans="1:3" x14ac:dyDescent="0.25">
      <c r="A21" s="57"/>
      <c r="B21" s="58"/>
    </row>
    <row r="22" spans="1:3" x14ac:dyDescent="0.25">
      <c r="C22" s="12"/>
    </row>
    <row r="25" spans="1:3" s="10" customFormat="1" x14ac:dyDescent="0.25">
      <c r="A25" s="6"/>
      <c r="B25" s="6"/>
      <c r="C25" s="6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39"/>
  <sheetViews>
    <sheetView zoomScale="80" zoomScaleNormal="80" zoomScaleSheetLayoutView="80" workbookViewId="0">
      <selection activeCell="G35" sqref="G35"/>
    </sheetView>
  </sheetViews>
  <sheetFormatPr defaultColWidth="9.140625" defaultRowHeight="12.75" x14ac:dyDescent="0.2"/>
  <cols>
    <col min="1" max="1" width="6.7109375" style="33" customWidth="1"/>
    <col min="2" max="2" width="59.7109375" style="33" customWidth="1"/>
    <col min="3" max="3" width="12.140625" style="33" customWidth="1"/>
    <col min="4" max="7" width="13.7109375" style="33" customWidth="1"/>
    <col min="8" max="16384" width="9.140625" style="33"/>
  </cols>
  <sheetData>
    <row r="1" spans="1:8" s="17" customFormat="1" ht="19.5" customHeight="1" x14ac:dyDescent="0.3">
      <c r="A1" s="75" t="s">
        <v>76</v>
      </c>
      <c r="B1" s="75"/>
      <c r="C1" s="75"/>
      <c r="D1" s="75"/>
      <c r="E1" s="75"/>
      <c r="F1" s="75"/>
      <c r="G1" s="75"/>
    </row>
    <row r="2" spans="1:8" s="17" customFormat="1" ht="18.75" customHeight="1" x14ac:dyDescent="0.3">
      <c r="A2" s="74" t="s">
        <v>32</v>
      </c>
      <c r="B2" s="74" t="s">
        <v>33</v>
      </c>
      <c r="C2" s="74" t="s">
        <v>6</v>
      </c>
      <c r="D2" s="68" t="s">
        <v>34</v>
      </c>
      <c r="E2" s="69"/>
      <c r="F2" s="69"/>
      <c r="G2" s="70"/>
      <c r="H2" s="52"/>
    </row>
    <row r="3" spans="1:8" s="18" customFormat="1" ht="29.25" customHeight="1" x14ac:dyDescent="0.2">
      <c r="A3" s="74"/>
      <c r="B3" s="74"/>
      <c r="C3" s="74"/>
      <c r="D3" s="71" t="s">
        <v>90</v>
      </c>
      <c r="E3" s="72"/>
      <c r="F3" s="72"/>
      <c r="G3" s="73"/>
      <c r="H3" s="53"/>
    </row>
    <row r="4" spans="1:8" s="18" customFormat="1" ht="21" customHeight="1" x14ac:dyDescent="0.2">
      <c r="A4" s="74"/>
      <c r="B4" s="74"/>
      <c r="C4" s="74"/>
      <c r="D4" s="74" t="s">
        <v>84</v>
      </c>
      <c r="E4" s="74"/>
      <c r="F4" s="74"/>
      <c r="G4" s="74"/>
      <c r="H4" s="53"/>
    </row>
    <row r="5" spans="1:8" s="18" customFormat="1" ht="20.25" customHeight="1" x14ac:dyDescent="0.2">
      <c r="A5" s="74"/>
      <c r="B5" s="74"/>
      <c r="C5" s="74"/>
      <c r="D5" s="43" t="s">
        <v>35</v>
      </c>
      <c r="E5" s="74" t="s">
        <v>36</v>
      </c>
      <c r="F5" s="74"/>
      <c r="G5" s="74"/>
      <c r="H5" s="53"/>
    </row>
    <row r="6" spans="1:8" s="18" customFormat="1" ht="19.5" customHeight="1" x14ac:dyDescent="0.2">
      <c r="A6" s="74"/>
      <c r="B6" s="74"/>
      <c r="C6" s="74"/>
      <c r="D6" s="43" t="s">
        <v>37</v>
      </c>
      <c r="E6" s="43" t="s">
        <v>38</v>
      </c>
      <c r="F6" s="43" t="s">
        <v>39</v>
      </c>
      <c r="G6" s="43" t="s">
        <v>37</v>
      </c>
      <c r="H6" s="53"/>
    </row>
    <row r="7" spans="1:8" s="21" customFormat="1" ht="15" x14ac:dyDescent="0.2">
      <c r="A7" s="19">
        <v>1</v>
      </c>
      <c r="B7" s="19">
        <v>2</v>
      </c>
      <c r="C7" s="43">
        <v>3</v>
      </c>
      <c r="D7" s="59">
        <f>C7+1</f>
        <v>4</v>
      </c>
      <c r="E7" s="59">
        <f t="shared" ref="E7:G7" si="0">D7+1</f>
        <v>5</v>
      </c>
      <c r="F7" s="59">
        <f t="shared" si="0"/>
        <v>6</v>
      </c>
      <c r="G7" s="59">
        <f t="shared" si="0"/>
        <v>7</v>
      </c>
      <c r="H7" s="55"/>
    </row>
    <row r="8" spans="1:8" s="21" customFormat="1" ht="17.25" customHeight="1" x14ac:dyDescent="0.2">
      <c r="A8" s="22" t="s">
        <v>1</v>
      </c>
      <c r="B8" s="23" t="s">
        <v>40</v>
      </c>
      <c r="C8" s="20" t="s">
        <v>13</v>
      </c>
      <c r="D8" s="41">
        <f>D9+D10</f>
        <v>1591645.2</v>
      </c>
      <c r="E8" s="41">
        <f t="shared" ref="E8:F8" si="1">E9+E10</f>
        <v>821274</v>
      </c>
      <c r="F8" s="41">
        <f t="shared" si="1"/>
        <v>723365</v>
      </c>
      <c r="G8" s="41">
        <f>G9+G10</f>
        <v>1544639</v>
      </c>
      <c r="H8" s="55"/>
    </row>
    <row r="9" spans="1:8" s="21" customFormat="1" ht="15" x14ac:dyDescent="0.2">
      <c r="A9" s="24" t="s">
        <v>15</v>
      </c>
      <c r="B9" s="25" t="s">
        <v>41</v>
      </c>
      <c r="C9" s="20" t="s">
        <v>13</v>
      </c>
      <c r="D9" s="41">
        <v>1591645.2</v>
      </c>
      <c r="E9" s="49">
        <f>'[1]раздел 2'!$U$9</f>
        <v>821274</v>
      </c>
      <c r="F9" s="49">
        <f>'[1]раздел 2'!$V$9</f>
        <v>723365</v>
      </c>
      <c r="G9" s="41">
        <f>E9+F9</f>
        <v>1544639</v>
      </c>
      <c r="H9" s="55"/>
    </row>
    <row r="10" spans="1:8" s="21" customFormat="1" ht="15" x14ac:dyDescent="0.2">
      <c r="A10" s="24" t="s">
        <v>17</v>
      </c>
      <c r="B10" s="26" t="s">
        <v>42</v>
      </c>
      <c r="C10" s="20" t="s">
        <v>13</v>
      </c>
      <c r="D10" s="41"/>
      <c r="E10" s="41"/>
      <c r="F10" s="41"/>
      <c r="G10" s="41">
        <f>E10+F10</f>
        <v>0</v>
      </c>
      <c r="H10" s="55"/>
    </row>
    <row r="11" spans="1:8" s="21" customFormat="1" ht="15" x14ac:dyDescent="0.2">
      <c r="A11" s="22" t="s">
        <v>2</v>
      </c>
      <c r="B11" s="23" t="s">
        <v>43</v>
      </c>
      <c r="C11" s="20" t="s">
        <v>13</v>
      </c>
      <c r="D11" s="41"/>
      <c r="E11" s="41"/>
      <c r="F11" s="41"/>
      <c r="G11" s="41"/>
      <c r="H11" s="55"/>
    </row>
    <row r="12" spans="1:8" s="21" customFormat="1" ht="18.75" customHeight="1" x14ac:dyDescent="0.2">
      <c r="A12" s="24" t="s">
        <v>0</v>
      </c>
      <c r="B12" s="27" t="s">
        <v>44</v>
      </c>
      <c r="C12" s="20" t="s">
        <v>13</v>
      </c>
      <c r="D12" s="41"/>
      <c r="E12" s="41"/>
      <c r="F12" s="41"/>
      <c r="G12" s="41">
        <f>E12+F12</f>
        <v>0</v>
      </c>
      <c r="H12" s="55"/>
    </row>
    <row r="13" spans="1:8" s="21" customFormat="1" ht="15" x14ac:dyDescent="0.2">
      <c r="A13" s="24" t="s">
        <v>3</v>
      </c>
      <c r="B13" s="27" t="s">
        <v>45</v>
      </c>
      <c r="C13" s="20" t="s">
        <v>13</v>
      </c>
      <c r="D13" s="41">
        <f>D8+D11-D12</f>
        <v>1591645.2</v>
      </c>
      <c r="E13" s="41">
        <f t="shared" ref="E13:F13" si="2">E8+E11-E12</f>
        <v>821274</v>
      </c>
      <c r="F13" s="41">
        <f t="shared" si="2"/>
        <v>723365</v>
      </c>
      <c r="G13" s="41">
        <f>G8+G11-G12</f>
        <v>1544639</v>
      </c>
      <c r="H13" s="55"/>
    </row>
    <row r="14" spans="1:8" s="21" customFormat="1" ht="15" x14ac:dyDescent="0.2">
      <c r="A14" s="24" t="s">
        <v>4</v>
      </c>
      <c r="B14" s="27" t="s">
        <v>46</v>
      </c>
      <c r="C14" s="20" t="s">
        <v>13</v>
      </c>
      <c r="D14" s="41">
        <f t="shared" ref="D14:G14" si="3">D15+D16</f>
        <v>0</v>
      </c>
      <c r="E14" s="41">
        <f t="shared" si="3"/>
        <v>0</v>
      </c>
      <c r="F14" s="41">
        <f t="shared" si="3"/>
        <v>0</v>
      </c>
      <c r="G14" s="41">
        <f t="shared" si="3"/>
        <v>0</v>
      </c>
      <c r="H14" s="55"/>
    </row>
    <row r="15" spans="1:8" s="21" customFormat="1" ht="18" customHeight="1" x14ac:dyDescent="0.2">
      <c r="A15" s="24" t="s">
        <v>9</v>
      </c>
      <c r="B15" s="25" t="s">
        <v>47</v>
      </c>
      <c r="C15" s="20" t="s">
        <v>13</v>
      </c>
      <c r="D15" s="41"/>
      <c r="E15" s="41"/>
      <c r="F15" s="41"/>
      <c r="G15" s="41">
        <f>E15+F15</f>
        <v>0</v>
      </c>
      <c r="H15" s="55"/>
    </row>
    <row r="16" spans="1:8" s="21" customFormat="1" ht="18" customHeight="1" x14ac:dyDescent="0.2">
      <c r="A16" s="24" t="s">
        <v>48</v>
      </c>
      <c r="B16" s="25" t="s">
        <v>49</v>
      </c>
      <c r="C16" s="20" t="s">
        <v>13</v>
      </c>
      <c r="D16" s="41"/>
      <c r="E16" s="41"/>
      <c r="F16" s="41"/>
      <c r="G16" s="41">
        <f>E16+F16</f>
        <v>0</v>
      </c>
      <c r="H16" s="55"/>
    </row>
    <row r="17" spans="1:8" s="29" customFormat="1" ht="18" customHeight="1" x14ac:dyDescent="0.2">
      <c r="A17" s="22" t="s">
        <v>50</v>
      </c>
      <c r="B17" s="23" t="s">
        <v>51</v>
      </c>
      <c r="C17" s="28" t="s">
        <v>13</v>
      </c>
      <c r="D17" s="42">
        <f t="shared" ref="D17:F17" si="4">D13-D14</f>
        <v>1591645.2</v>
      </c>
      <c r="E17" s="42">
        <f t="shared" si="4"/>
        <v>821274</v>
      </c>
      <c r="F17" s="42">
        <f t="shared" si="4"/>
        <v>723365</v>
      </c>
      <c r="G17" s="42">
        <f>G13-G14</f>
        <v>1544639</v>
      </c>
      <c r="H17" s="56"/>
    </row>
    <row r="18" spans="1:8" s="21" customFormat="1" ht="18.75" customHeight="1" x14ac:dyDescent="0.2">
      <c r="A18" s="24" t="s">
        <v>52</v>
      </c>
      <c r="B18" s="27" t="s">
        <v>53</v>
      </c>
      <c r="C18" s="20" t="s">
        <v>13</v>
      </c>
      <c r="D18" s="41">
        <f t="shared" ref="D18" si="5">D19+D20+D21</f>
        <v>343876</v>
      </c>
      <c r="E18" s="41">
        <f>E19+E20+E21</f>
        <v>210200</v>
      </c>
      <c r="F18" s="41">
        <f>F19+F20+F21</f>
        <v>212878</v>
      </c>
      <c r="G18" s="41">
        <f>G19+G20+G21</f>
        <v>423078</v>
      </c>
      <c r="H18" s="55"/>
    </row>
    <row r="19" spans="1:8" s="21" customFormat="1" ht="18" customHeight="1" x14ac:dyDescent="0.2">
      <c r="A19" s="24" t="s">
        <v>54</v>
      </c>
      <c r="B19" s="25" t="s">
        <v>55</v>
      </c>
      <c r="C19" s="20" t="s">
        <v>13</v>
      </c>
      <c r="D19" s="41"/>
      <c r="E19" s="41"/>
      <c r="F19" s="41"/>
      <c r="G19" s="41">
        <f>E19+F19</f>
        <v>0</v>
      </c>
      <c r="H19" s="55"/>
    </row>
    <row r="20" spans="1:8" s="21" customFormat="1" ht="15" x14ac:dyDescent="0.2">
      <c r="A20" s="24" t="s">
        <v>56</v>
      </c>
      <c r="B20" s="25" t="s">
        <v>57</v>
      </c>
      <c r="C20" s="20" t="s">
        <v>13</v>
      </c>
      <c r="D20" s="41"/>
      <c r="E20" s="41"/>
      <c r="F20" s="41"/>
      <c r="G20" s="41">
        <f>E20+F20</f>
        <v>0</v>
      </c>
      <c r="H20" s="55"/>
    </row>
    <row r="21" spans="1:8" s="21" customFormat="1" ht="15" x14ac:dyDescent="0.2">
      <c r="A21" s="24" t="s">
        <v>58</v>
      </c>
      <c r="B21" s="25" t="s">
        <v>59</v>
      </c>
      <c r="C21" s="20" t="s">
        <v>13</v>
      </c>
      <c r="D21" s="41">
        <v>343876</v>
      </c>
      <c r="E21" s="49">
        <f>'[1]раздел 2'!$U$21</f>
        <v>210200</v>
      </c>
      <c r="F21" s="49">
        <f>'[1]раздел 2'!$V$21</f>
        <v>212878</v>
      </c>
      <c r="G21" s="41">
        <f>E21+F21</f>
        <v>423078</v>
      </c>
      <c r="H21" s="55"/>
    </row>
    <row r="22" spans="1:8" s="21" customFormat="1" ht="15" x14ac:dyDescent="0.2">
      <c r="A22" s="22" t="s">
        <v>60</v>
      </c>
      <c r="B22" s="23" t="s">
        <v>61</v>
      </c>
      <c r="C22" s="20" t="s">
        <v>13</v>
      </c>
      <c r="D22" s="41">
        <f t="shared" ref="D22:E22" si="6">D17-D18</f>
        <v>1247769.2</v>
      </c>
      <c r="E22" s="41">
        <f t="shared" si="6"/>
        <v>611074</v>
      </c>
      <c r="F22" s="41">
        <f>F17-F18</f>
        <v>510487</v>
      </c>
      <c r="G22" s="41">
        <f>G17-G18</f>
        <v>1121561</v>
      </c>
      <c r="H22" s="55"/>
    </row>
    <row r="23" spans="1:8" s="21" customFormat="1" ht="15" x14ac:dyDescent="0.2">
      <c r="A23" s="22"/>
      <c r="B23" s="30" t="s">
        <v>62</v>
      </c>
      <c r="C23" s="20"/>
      <c r="D23" s="41">
        <f t="shared" ref="D23:E23" si="7">D24+D31+D34</f>
        <v>1247769.2</v>
      </c>
      <c r="E23" s="41">
        <f t="shared" si="7"/>
        <v>611074</v>
      </c>
      <c r="F23" s="41">
        <f>F24+F31+F34</f>
        <v>510487</v>
      </c>
      <c r="G23" s="41">
        <f>G24+G31+G34</f>
        <v>1121561</v>
      </c>
      <c r="H23" s="55"/>
    </row>
    <row r="24" spans="1:8" s="29" customFormat="1" ht="14.25" x14ac:dyDescent="0.2">
      <c r="A24" s="22" t="s">
        <v>63</v>
      </c>
      <c r="B24" s="23" t="s">
        <v>64</v>
      </c>
      <c r="C24" s="28" t="s">
        <v>13</v>
      </c>
      <c r="D24" s="42">
        <f t="shared" ref="D24:G24" si="8">D25+D28</f>
        <v>0</v>
      </c>
      <c r="E24" s="42">
        <f t="shared" si="8"/>
        <v>0</v>
      </c>
      <c r="F24" s="42">
        <f t="shared" si="8"/>
        <v>0</v>
      </c>
      <c r="G24" s="42">
        <f t="shared" si="8"/>
        <v>0</v>
      </c>
      <c r="H24" s="56"/>
    </row>
    <row r="25" spans="1:8" s="21" customFormat="1" ht="15.75" customHeight="1" x14ac:dyDescent="0.2">
      <c r="A25" s="24"/>
      <c r="B25" s="25" t="s">
        <v>65</v>
      </c>
      <c r="C25" s="20" t="s">
        <v>13</v>
      </c>
      <c r="D25" s="41">
        <f t="shared" ref="D25:G25" si="9">D26+D27</f>
        <v>0</v>
      </c>
      <c r="E25" s="41">
        <f t="shared" si="9"/>
        <v>0</v>
      </c>
      <c r="F25" s="41">
        <f t="shared" si="9"/>
        <v>0</v>
      </c>
      <c r="G25" s="41">
        <f t="shared" si="9"/>
        <v>0</v>
      </c>
      <c r="H25" s="55"/>
    </row>
    <row r="26" spans="1:8" s="21" customFormat="1" ht="15" x14ac:dyDescent="0.2">
      <c r="A26" s="24"/>
      <c r="B26" s="26" t="s">
        <v>66</v>
      </c>
      <c r="C26" s="20" t="s">
        <v>13</v>
      </c>
      <c r="D26" s="41"/>
      <c r="E26" s="41"/>
      <c r="F26" s="41"/>
      <c r="G26" s="41">
        <f>E26+F26</f>
        <v>0</v>
      </c>
      <c r="H26" s="55"/>
    </row>
    <row r="27" spans="1:8" s="21" customFormat="1" ht="15" x14ac:dyDescent="0.2">
      <c r="A27" s="24"/>
      <c r="B27" s="26" t="s">
        <v>67</v>
      </c>
      <c r="C27" s="20" t="s">
        <v>13</v>
      </c>
      <c r="D27" s="41"/>
      <c r="E27" s="41"/>
      <c r="F27" s="41"/>
      <c r="G27" s="41">
        <f>E27+F27</f>
        <v>0</v>
      </c>
      <c r="H27" s="55"/>
    </row>
    <row r="28" spans="1:8" s="21" customFormat="1" ht="15" x14ac:dyDescent="0.2">
      <c r="A28" s="24" t="s">
        <v>68</v>
      </c>
      <c r="B28" s="25" t="s">
        <v>69</v>
      </c>
      <c r="C28" s="20" t="s">
        <v>13</v>
      </c>
      <c r="D28" s="41"/>
      <c r="E28" s="41">
        <f>E29+E30</f>
        <v>0</v>
      </c>
      <c r="F28" s="41">
        <f>F29+F30</f>
        <v>0</v>
      </c>
      <c r="G28" s="41">
        <f>G29+G30</f>
        <v>0</v>
      </c>
      <c r="H28" s="55"/>
    </row>
    <row r="29" spans="1:8" s="21" customFormat="1" ht="15" x14ac:dyDescent="0.2">
      <c r="A29" s="24"/>
      <c r="B29" s="26" t="s">
        <v>66</v>
      </c>
      <c r="C29" s="20" t="s">
        <v>13</v>
      </c>
      <c r="D29" s="41"/>
      <c r="E29" s="41"/>
      <c r="F29" s="41"/>
      <c r="G29" s="41">
        <f>E29+F29</f>
        <v>0</v>
      </c>
      <c r="H29" s="55"/>
    </row>
    <row r="30" spans="1:8" s="21" customFormat="1" ht="15" x14ac:dyDescent="0.2">
      <c r="A30" s="24"/>
      <c r="B30" s="26" t="s">
        <v>67</v>
      </c>
      <c r="C30" s="20" t="s">
        <v>13</v>
      </c>
      <c r="D30" s="41"/>
      <c r="E30" s="41"/>
      <c r="F30" s="41"/>
      <c r="G30" s="41">
        <f>E30+F30</f>
        <v>0</v>
      </c>
      <c r="H30" s="55"/>
    </row>
    <row r="31" spans="1:8" s="29" customFormat="1" ht="14.25" x14ac:dyDescent="0.2">
      <c r="A31" s="22" t="s">
        <v>70</v>
      </c>
      <c r="B31" s="31" t="s">
        <v>71</v>
      </c>
      <c r="C31" s="28" t="s">
        <v>13</v>
      </c>
      <c r="D31" s="42"/>
      <c r="E31" s="42">
        <f>E32+E33</f>
        <v>0</v>
      </c>
      <c r="F31" s="42">
        <f>F32+F33</f>
        <v>0</v>
      </c>
      <c r="G31" s="42">
        <f>G32+G33</f>
        <v>0</v>
      </c>
      <c r="H31" s="56"/>
    </row>
    <row r="32" spans="1:8" s="21" customFormat="1" ht="15" x14ac:dyDescent="0.2">
      <c r="A32" s="24"/>
      <c r="B32" s="26" t="s">
        <v>66</v>
      </c>
      <c r="C32" s="20" t="s">
        <v>13</v>
      </c>
      <c r="D32" s="41"/>
      <c r="E32" s="41"/>
      <c r="F32" s="41"/>
      <c r="G32" s="41">
        <f>E32+F32</f>
        <v>0</v>
      </c>
      <c r="H32" s="55"/>
    </row>
    <row r="33" spans="1:8" s="21" customFormat="1" ht="15" x14ac:dyDescent="0.2">
      <c r="A33" s="24"/>
      <c r="B33" s="32" t="s">
        <v>72</v>
      </c>
      <c r="C33" s="20" t="s">
        <v>13</v>
      </c>
      <c r="D33" s="41"/>
      <c r="E33" s="41"/>
      <c r="F33" s="41"/>
      <c r="G33" s="41">
        <f>E33+F33</f>
        <v>0</v>
      </c>
      <c r="H33" s="55"/>
    </row>
    <row r="34" spans="1:8" s="29" customFormat="1" ht="14.25" x14ac:dyDescent="0.2">
      <c r="A34" s="22" t="s">
        <v>73</v>
      </c>
      <c r="B34" s="31" t="s">
        <v>74</v>
      </c>
      <c r="C34" s="28" t="s">
        <v>13</v>
      </c>
      <c r="D34" s="42">
        <f t="shared" ref="D34:G34" si="10">D35+D36</f>
        <v>1247769.2</v>
      </c>
      <c r="E34" s="42">
        <f t="shared" si="10"/>
        <v>611074</v>
      </c>
      <c r="F34" s="42">
        <f t="shared" si="10"/>
        <v>510487</v>
      </c>
      <c r="G34" s="42">
        <f t="shared" si="10"/>
        <v>1121561</v>
      </c>
      <c r="H34" s="56"/>
    </row>
    <row r="35" spans="1:8" s="21" customFormat="1" ht="15" x14ac:dyDescent="0.2">
      <c r="A35" s="24"/>
      <c r="B35" s="26" t="s">
        <v>66</v>
      </c>
      <c r="C35" s="20" t="s">
        <v>13</v>
      </c>
      <c r="D35" s="41">
        <v>1247769.2</v>
      </c>
      <c r="E35" s="51">
        <f>'[1]раздел 2'!$U$35</f>
        <v>611074</v>
      </c>
      <c r="F35" s="51">
        <f>'[1]раздел 2'!$V$35</f>
        <v>510487</v>
      </c>
      <c r="G35" s="41">
        <f>E35+F35</f>
        <v>1121561</v>
      </c>
      <c r="H35" s="55"/>
    </row>
    <row r="36" spans="1:8" s="21" customFormat="1" ht="15" x14ac:dyDescent="0.2">
      <c r="A36" s="24"/>
      <c r="B36" s="26" t="s">
        <v>75</v>
      </c>
      <c r="C36" s="20" t="s">
        <v>13</v>
      </c>
      <c r="D36" s="41"/>
      <c r="E36" s="41"/>
      <c r="F36" s="41"/>
      <c r="G36" s="41">
        <f>E36+F36</f>
        <v>0</v>
      </c>
      <c r="H36" s="55"/>
    </row>
    <row r="39" spans="1:8" ht="18.75" x14ac:dyDescent="0.3">
      <c r="B39" s="50"/>
    </row>
  </sheetData>
  <mergeCells count="8">
    <mergeCell ref="A1:G1"/>
    <mergeCell ref="D4:G4"/>
    <mergeCell ref="E5:G5"/>
    <mergeCell ref="D2:G2"/>
    <mergeCell ref="D3:G3"/>
    <mergeCell ref="A2:A6"/>
    <mergeCell ref="B2:B6"/>
    <mergeCell ref="C2:C6"/>
  </mergeCells>
  <printOptions horizontalCentered="1"/>
  <pageMargins left="0.39370078740157483" right="0.39370078740157483" top="1.1811023622047245" bottom="0.3937007874015748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6"/>
  <sheetViews>
    <sheetView zoomScale="80" zoomScaleNormal="80" zoomScaleSheetLayoutView="85" workbookViewId="0">
      <selection activeCell="G6" sqref="G6"/>
    </sheetView>
  </sheetViews>
  <sheetFormatPr defaultColWidth="9.140625" defaultRowHeight="15" x14ac:dyDescent="0.25"/>
  <cols>
    <col min="1" max="1" width="5.5703125" style="1" customWidth="1"/>
    <col min="2" max="2" width="38.5703125" style="1" customWidth="1"/>
    <col min="3" max="3" width="13" style="1" customWidth="1"/>
    <col min="4" max="4" width="15.5703125" style="1" customWidth="1"/>
    <col min="5" max="5" width="38.42578125" style="1" customWidth="1"/>
    <col min="6" max="6" width="12.85546875" style="1" customWidth="1"/>
    <col min="7" max="7" width="14.5703125" style="1" customWidth="1"/>
    <col min="8" max="16384" width="9.140625" style="1"/>
  </cols>
  <sheetData>
    <row r="1" spans="1:8" ht="19.5" customHeight="1" x14ac:dyDescent="0.25">
      <c r="A1" s="81" t="s">
        <v>77</v>
      </c>
      <c r="B1" s="81"/>
      <c r="C1" s="81"/>
      <c r="D1" s="81"/>
      <c r="E1" s="81"/>
      <c r="F1" s="81"/>
      <c r="G1" s="81"/>
    </row>
    <row r="2" spans="1:8" ht="23.25" customHeight="1" x14ac:dyDescent="0.25">
      <c r="A2" s="76" t="s">
        <v>5</v>
      </c>
      <c r="B2" s="77" t="s">
        <v>78</v>
      </c>
      <c r="C2" s="77"/>
      <c r="D2" s="77"/>
      <c r="E2" s="78" t="s">
        <v>79</v>
      </c>
      <c r="F2" s="79"/>
      <c r="G2" s="80"/>
      <c r="H2" s="54"/>
    </row>
    <row r="3" spans="1:8" ht="39" customHeight="1" x14ac:dyDescent="0.25">
      <c r="A3" s="76"/>
      <c r="B3" s="76" t="s">
        <v>10</v>
      </c>
      <c r="C3" s="76" t="s">
        <v>6</v>
      </c>
      <c r="D3" s="60" t="s">
        <v>7</v>
      </c>
      <c r="E3" s="76" t="s">
        <v>11</v>
      </c>
      <c r="F3" s="76" t="s">
        <v>6</v>
      </c>
      <c r="G3" s="60" t="s">
        <v>7</v>
      </c>
      <c r="H3" s="54"/>
    </row>
    <row r="4" spans="1:8" ht="24" customHeight="1" x14ac:dyDescent="0.25">
      <c r="A4" s="76"/>
      <c r="B4" s="76"/>
      <c r="C4" s="76"/>
      <c r="D4" s="34" t="s">
        <v>84</v>
      </c>
      <c r="E4" s="76"/>
      <c r="F4" s="76"/>
      <c r="G4" s="44" t="s">
        <v>84</v>
      </c>
      <c r="H4" s="54"/>
    </row>
    <row r="5" spans="1:8" ht="15.75" x14ac:dyDescent="0.25">
      <c r="A5" s="34">
        <v>1</v>
      </c>
      <c r="B5" s="34">
        <v>2</v>
      </c>
      <c r="C5" s="34">
        <f>B5+1</f>
        <v>3</v>
      </c>
      <c r="D5" s="60">
        <f t="shared" ref="D5:G5" si="0">C5+1</f>
        <v>4</v>
      </c>
      <c r="E5" s="60">
        <f t="shared" si="0"/>
        <v>5</v>
      </c>
      <c r="F5" s="60">
        <f t="shared" si="0"/>
        <v>6</v>
      </c>
      <c r="G5" s="60">
        <f t="shared" si="0"/>
        <v>7</v>
      </c>
      <c r="H5" s="54"/>
    </row>
    <row r="6" spans="1:8" ht="55.5" customHeight="1" x14ac:dyDescent="0.25">
      <c r="A6" s="15" t="s">
        <v>15</v>
      </c>
      <c r="B6" s="40" t="s">
        <v>90</v>
      </c>
      <c r="C6" s="16" t="s">
        <v>8</v>
      </c>
      <c r="D6" s="97">
        <f>'[1]раздел 3'!$I$6</f>
        <v>33902.897691174403</v>
      </c>
      <c r="E6" s="40" t="s">
        <v>90</v>
      </c>
      <c r="F6" s="16" t="s">
        <v>8</v>
      </c>
      <c r="G6" s="97">
        <f>'[1]раздел 3'!$P$6</f>
        <v>36955.722690000002</v>
      </c>
      <c r="H6" s="54"/>
    </row>
  </sheetData>
  <mergeCells count="8">
    <mergeCell ref="F3:F4"/>
    <mergeCell ref="E2:G2"/>
    <mergeCell ref="A1:G1"/>
    <mergeCell ref="B3:B4"/>
    <mergeCell ref="C3:C4"/>
    <mergeCell ref="A2:A4"/>
    <mergeCell ref="B2:D2"/>
    <mergeCell ref="E3:E4"/>
  </mergeCells>
  <phoneticPr fontId="5" type="noConversion"/>
  <printOptions horizontalCentered="1"/>
  <pageMargins left="0.39370078740157483" right="0.39370078740157483" top="1.1811023622047245" bottom="0.3937007874015748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G10"/>
  <sheetViews>
    <sheetView zoomScale="80" zoomScaleNormal="80" zoomScaleSheetLayoutView="85" workbookViewId="0">
      <selection activeCell="E7" sqref="E7"/>
    </sheetView>
  </sheetViews>
  <sheetFormatPr defaultColWidth="9.140625" defaultRowHeight="15" x14ac:dyDescent="0.25"/>
  <cols>
    <col min="1" max="1" width="5.5703125" style="1" customWidth="1"/>
    <col min="2" max="2" width="64.5703125" style="1" customWidth="1"/>
    <col min="3" max="3" width="13.5703125" style="1" customWidth="1"/>
    <col min="4" max="5" width="15.5703125" style="1" customWidth="1"/>
    <col min="6" max="7" width="12.42578125" style="1" customWidth="1"/>
    <col min="8" max="16384" width="9.140625" style="1"/>
  </cols>
  <sheetData>
    <row r="1" spans="1:7" ht="36" customHeight="1" x14ac:dyDescent="0.25">
      <c r="A1" s="67" t="s">
        <v>80</v>
      </c>
      <c r="B1" s="67"/>
      <c r="C1" s="67"/>
      <c r="D1" s="67"/>
      <c r="E1" s="67"/>
      <c r="F1" s="67"/>
      <c r="G1" s="67"/>
    </row>
    <row r="2" spans="1:7" ht="20.25" customHeight="1" x14ac:dyDescent="0.25">
      <c r="A2" s="91" t="s">
        <v>5</v>
      </c>
      <c r="B2" s="91" t="s">
        <v>11</v>
      </c>
      <c r="C2" s="91" t="s">
        <v>6</v>
      </c>
      <c r="D2" s="94" t="s">
        <v>91</v>
      </c>
      <c r="E2" s="95"/>
      <c r="F2" s="82" t="s">
        <v>86</v>
      </c>
      <c r="G2" s="85" t="s">
        <v>85</v>
      </c>
    </row>
    <row r="3" spans="1:7" ht="23.25" customHeight="1" x14ac:dyDescent="0.25">
      <c r="A3" s="92"/>
      <c r="B3" s="92"/>
      <c r="C3" s="92"/>
      <c r="D3" s="94" t="s">
        <v>84</v>
      </c>
      <c r="E3" s="95"/>
      <c r="F3" s="83"/>
      <c r="G3" s="86"/>
    </row>
    <row r="4" spans="1:7" ht="23.25" customHeight="1" x14ac:dyDescent="0.25">
      <c r="A4" s="93"/>
      <c r="B4" s="93"/>
      <c r="C4" s="93"/>
      <c r="D4" s="45" t="s">
        <v>35</v>
      </c>
      <c r="E4" s="45" t="s">
        <v>36</v>
      </c>
      <c r="F4" s="84"/>
      <c r="G4" s="87"/>
    </row>
    <row r="5" spans="1:7" ht="15.75" x14ac:dyDescent="0.25">
      <c r="A5" s="14">
        <v>1</v>
      </c>
      <c r="B5" s="13">
        <v>2</v>
      </c>
      <c r="C5" s="13">
        <v>3</v>
      </c>
      <c r="D5" s="46">
        <f>C5+1</f>
        <v>4</v>
      </c>
      <c r="E5" s="46">
        <f t="shared" ref="E5:G5" si="0">D5+1</f>
        <v>5</v>
      </c>
      <c r="F5" s="46">
        <f t="shared" si="0"/>
        <v>6</v>
      </c>
      <c r="G5" s="46">
        <f t="shared" si="0"/>
        <v>7</v>
      </c>
    </row>
    <row r="6" spans="1:7" ht="18.75" customHeight="1" x14ac:dyDescent="0.25">
      <c r="A6" s="2" t="s">
        <v>19</v>
      </c>
      <c r="B6" s="62" t="s">
        <v>12</v>
      </c>
      <c r="C6" s="88"/>
      <c r="D6" s="89"/>
      <c r="E6" s="89"/>
      <c r="F6" s="89"/>
      <c r="G6" s="90"/>
    </row>
    <row r="7" spans="1:7" ht="31.5" x14ac:dyDescent="0.25">
      <c r="A7" s="13">
        <v>1</v>
      </c>
      <c r="B7" s="35" t="s">
        <v>20</v>
      </c>
      <c r="C7" s="36" t="s">
        <v>14</v>
      </c>
      <c r="D7" s="36">
        <f>D8/D9</f>
        <v>0</v>
      </c>
      <c r="E7" s="36">
        <v>0</v>
      </c>
      <c r="F7" s="36">
        <f>E7-D7</f>
        <v>0</v>
      </c>
      <c r="G7" s="36"/>
    </row>
    <row r="8" spans="1:7" ht="192.75" customHeight="1" x14ac:dyDescent="0.25">
      <c r="A8" s="37" t="s">
        <v>15</v>
      </c>
      <c r="B8" s="35" t="s">
        <v>21</v>
      </c>
      <c r="C8" s="36" t="s">
        <v>16</v>
      </c>
      <c r="D8" s="38">
        <v>0</v>
      </c>
      <c r="E8" s="36">
        <v>0</v>
      </c>
      <c r="F8" s="36">
        <f>E8-D8</f>
        <v>0</v>
      </c>
      <c r="G8" s="36"/>
    </row>
    <row r="9" spans="1:7" ht="19.5" customHeight="1" x14ac:dyDescent="0.25">
      <c r="A9" s="37" t="s">
        <v>17</v>
      </c>
      <c r="B9" s="35" t="s">
        <v>22</v>
      </c>
      <c r="C9" s="36" t="s">
        <v>18</v>
      </c>
      <c r="D9" s="39">
        <v>3.48</v>
      </c>
      <c r="E9" s="39">
        <f>D9</f>
        <v>3.48</v>
      </c>
      <c r="F9" s="39">
        <f>E9-D9</f>
        <v>0</v>
      </c>
      <c r="G9" s="39"/>
    </row>
    <row r="10" spans="1:7" x14ac:dyDescent="0.25">
      <c r="A10" s="96"/>
      <c r="B10" s="96"/>
      <c r="C10" s="96"/>
    </row>
  </sheetData>
  <mergeCells count="10">
    <mergeCell ref="A10:C10"/>
    <mergeCell ref="C2:C4"/>
    <mergeCell ref="B2:B4"/>
    <mergeCell ref="F2:F4"/>
    <mergeCell ref="G2:G4"/>
    <mergeCell ref="C6:G6"/>
    <mergeCell ref="A1:G1"/>
    <mergeCell ref="A2:A4"/>
    <mergeCell ref="D3:E3"/>
    <mergeCell ref="D2:E2"/>
  </mergeCells>
  <printOptions horizontalCentered="1"/>
  <pageMargins left="0.39370078740157483" right="0.39370078740157483" top="1.1811023622047245" bottom="0.39370078740157483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1'!Область_печати</vt:lpstr>
      <vt:lpstr>'раздел 2'!Область_печати</vt:lpstr>
      <vt:lpstr>'раздел 3'!Область_печати</vt:lpstr>
      <vt:lpstr>'раздел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Бровко Дарья Андреевна</cp:lastModifiedBy>
  <cp:lastPrinted>2021-03-25T00:12:28Z</cp:lastPrinted>
  <dcterms:created xsi:type="dcterms:W3CDTF">1996-10-08T23:32:33Z</dcterms:created>
  <dcterms:modified xsi:type="dcterms:W3CDTF">2024-06-07T04:43:58Z</dcterms:modified>
</cp:coreProperties>
</file>