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0200" yWindow="810" windowWidth="16095" windowHeight="11850" activeTab="4"/>
  </bookViews>
  <sheets>
    <sheet name="раздел 1" sheetId="5" r:id="rId1"/>
    <sheet name="раздел 2" sheetId="7" r:id="rId2"/>
    <sheet name="раздел 3" sheetId="4" r:id="rId3"/>
    <sheet name="раздел 4" sheetId="9" r:id="rId4"/>
    <sheet name="раздел 5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GBTSM.XLS">#REF!</definedName>
    <definedName name="Print_Area">#REF!</definedName>
    <definedName name="анализы">[1]БАЗА!$A$67:$A$80</definedName>
    <definedName name="аэ">#REF!</definedName>
    <definedName name="_xlnm.Database">#REF!</definedName>
    <definedName name="бд">'[2]От табл 11'!#REF!</definedName>
    <definedName name="бф">#REF!</definedName>
    <definedName name="вариант">[3]все!$B$188:$B$191</definedName>
    <definedName name="вариант_расчета_код">[4]Настройка!$C$3</definedName>
    <definedName name="Варианты">[3]База!#REF!</definedName>
    <definedName name="вид_тарифа">[3]разное!$C$90:$C$91</definedName>
    <definedName name="вид_тарифа_1">[3]разное!$C$95:$C$96</definedName>
    <definedName name="Внутрицеховые">[3]Основ.показ.!#REF!</definedName>
    <definedName name="вс">#REF!</definedName>
    <definedName name="всестатьи">[5]разное!$C$63:$C$77</definedName>
    <definedName name="втот">#REF!</definedName>
    <definedName name="Гараж">[3]все!$B$27:$B$33</definedName>
    <definedName name="год">[4]Настройка!$B$1</definedName>
    <definedName name="данет">[6]ИСХДАННЫЕ!$V$196:$V$197</definedName>
    <definedName name="данные">[7]данные!$A$171:$E$197</definedName>
    <definedName name="двор">[8]нраб!$B$86:$F$89</definedName>
    <definedName name="двот">[8]тарифы!$B$40:$E$40</definedName>
    <definedName name="диам">[3]все!$D$45:$D$65</definedName>
    <definedName name="диаметр">[9]все!$D$45:$D$65</definedName>
    <definedName name="диаметр2">[6]НОРМЫ!$A$381:$A$404</definedName>
    <definedName name="диаметры">[6]НОРМЫ!$A$28:$A$50</definedName>
    <definedName name="дн">[3]все!$B$35:$B$36</definedName>
    <definedName name="до">#REF!</definedName>
    <definedName name="доза">[3]все!$B$182:$B$183</definedName>
    <definedName name="допоборуд">[3]все!$B$101:$B$109</definedName>
    <definedName name="дот">#REF!</definedName>
    <definedName name="ЕСН_процент">[4]ФОТ!$D$15</definedName>
    <definedName name="етс">[8]етс!$B$5:$T$15</definedName>
    <definedName name="етс1">#REF!</definedName>
    <definedName name="закл">[10]етс!$A$12:$B$31</definedName>
    <definedName name="защ">[8]нраб!$A$67:$G$85</definedName>
    <definedName name="зон">#REF!</definedName>
    <definedName name="зона">[3]Основ.показ.!#REF!</definedName>
    <definedName name="инд">'[8]инд-вода'!$B$2:$O$22</definedName>
    <definedName name="ип">#REF!</definedName>
    <definedName name="ккв">#REF!</definedName>
    <definedName name="ккл">#REF!</definedName>
    <definedName name="ккп">#REF!</definedName>
    <definedName name="ккс">[8]тарифы!$B$127:$E$131</definedName>
    <definedName name="код">[9]все!$B$27:$B$33</definedName>
    <definedName name="котельные">'[11]Исходные данные'!$A$224:$A$245</definedName>
    <definedName name="кпсв">#REF!</definedName>
    <definedName name="крит">'[12]От табл 11'!#REF!</definedName>
    <definedName name="_xlnm.Criteria">#REF!</definedName>
    <definedName name="кс">#REF!</definedName>
    <definedName name="мазут3">[1]БАЗА!$A$40:$A$44</definedName>
    <definedName name="мазут4">[1]БАЗА!$A$45:$A$49</definedName>
    <definedName name="мазут5">[1]БАЗА!$A$50:$A$54</definedName>
    <definedName name="мат">[3]все!$E$43:$P$43</definedName>
    <definedName name="материалтруб">#REF!</definedName>
    <definedName name="мбп">[8]нраб!$A$42:$G$63</definedName>
    <definedName name="мет">#REF!</definedName>
    <definedName name="мо">[9]все!$AY$40:$AY$59</definedName>
    <definedName name="МчасВод">[3]База!#REF!</definedName>
    <definedName name="МчасКан">[3]База!#REF!</definedName>
    <definedName name="назнач">[3]все!$B$114:$B$117</definedName>
    <definedName name="наименование_организации">[4]Настройка!$B$12</definedName>
    <definedName name="нвс">#REF!</definedName>
    <definedName name="ндс">[3]разное!$C$2:$C$3</definedName>
    <definedName name="нормы">[3]Основ.показ.!#REF!</definedName>
    <definedName name="нс">#REF!</definedName>
    <definedName name="нсв">#REF!</definedName>
    <definedName name="нск">#REF!</definedName>
    <definedName name="о">#REF!</definedName>
    <definedName name="_xlnm.Print_Area" localSheetId="1">'раздел 2'!$A$1:$W$35</definedName>
    <definedName name="_xlnm.Print_Area" localSheetId="3">'раздел 4'!$A$1:$O$6</definedName>
    <definedName name="_xlnm.Print_Area" localSheetId="4">'раздел 5'!$A$1:$N$9</definedName>
    <definedName name="обо">#REF!</definedName>
    <definedName name="общ">#REF!</definedName>
    <definedName name="окнс">#REF!</definedName>
    <definedName name="ооск">#REF!</definedName>
    <definedName name="опер">#REF!</definedName>
    <definedName name="опСет">#REF!</definedName>
    <definedName name="орз">#REF!</definedName>
    <definedName name="орм">[8]тарифы!$B$133:$E$139</definedName>
    <definedName name="орпа">#REF!</definedName>
    <definedName name="орэ">#REF!</definedName>
    <definedName name="от">[10]етс!$A$12:$B$31</definedName>
    <definedName name="отоп">[13]отоп!#REF!</definedName>
    <definedName name="оэкс">#REF!</definedName>
    <definedName name="пв">#REF!</definedName>
    <definedName name="Период">#REF!</definedName>
    <definedName name="Периоды">#REF!</definedName>
    <definedName name="песк">#REF!</definedName>
    <definedName name="подз">#REF!</definedName>
    <definedName name="подс">#REF!</definedName>
    <definedName name="подсК">#REF!</definedName>
    <definedName name="пот">#REF!</definedName>
    <definedName name="при">#REF!</definedName>
    <definedName name="привод">[3]все!$B$114:$B$117</definedName>
    <definedName name="причины">[14]разное!$C$51:$C$68</definedName>
    <definedName name="прнпо">#REF!</definedName>
    <definedName name="прог">#REF!</definedName>
    <definedName name="промывка">[9]все!$B$171:$B$172</definedName>
    <definedName name="пф">#REF!</definedName>
    <definedName name="р">#REF!</definedName>
    <definedName name="раб">'[8]Парам (2)'!$B$5:$P$83</definedName>
    <definedName name="разрадКан">[3]Нормативы!$D$600:$F$600</definedName>
    <definedName name="разрядВ">[3]Нормативы!$D$539:$F$539</definedName>
    <definedName name="Сбросы">[3]База!$C$141:$C$285</definedName>
    <definedName name="сго">#REF!</definedName>
    <definedName name="сети">[3]разное!$C$98:$C$99</definedName>
    <definedName name="со">#REF!</definedName>
    <definedName name="СобЖКУ">[3]Основ.показ.!#REF!</definedName>
    <definedName name="спец">[8]нраб!$A$4:$G$38</definedName>
    <definedName name="ст">[9]все!$B$38:$B$39</definedName>
    <definedName name="стадиипроцесса">[3]все!$B$19:$B$24</definedName>
    <definedName name="статьи">[14]разное!$C$70:$C$84</definedName>
    <definedName name="ств">#REF!</definedName>
    <definedName name="т">#REF!</definedName>
    <definedName name="таб">#REF!</definedName>
    <definedName name="тарифы">[3]разное!#REF!</definedName>
    <definedName name="тарифыЖКУ">[3]Основ.показ.!#REF!</definedName>
    <definedName name="тем">[15]от!$B$4:$M$29</definedName>
    <definedName name="тип">[6]НОРМЫ!$H$551:$H$552</definedName>
    <definedName name="топливо">[6]НОРМЫ!$A$320:$A$330</definedName>
    <definedName name="трубы">[9]все!$E$43:$P$43</definedName>
    <definedName name="уваж">[3]разное!$C$36:$C$37</definedName>
    <definedName name="уф">#REF!</definedName>
    <definedName name="уфк">#REF!</definedName>
    <definedName name="уч">#REF!</definedName>
    <definedName name="фА">#REF!</definedName>
    <definedName name="фин">#REF!</definedName>
    <definedName name="ФотАХП">[12]тарифы!#REF!</definedName>
    <definedName name="хво">[6]НОРМЫ!$B$117:$B$119</definedName>
    <definedName name="хзв">#REF!</definedName>
    <definedName name="хл">#REF!</definedName>
    <definedName name="эксп">#REF!</definedName>
    <definedName name="ЭЦВ">[16]насосы!$B$26:$B$269</definedName>
  </definedNames>
  <calcPr calcId="145621"/>
</workbook>
</file>

<file path=xl/calcChain.xml><?xml version="1.0" encoding="utf-8"?>
<calcChain xmlns="http://schemas.openxmlformats.org/spreadsheetml/2006/main">
  <c r="H8" i="4" l="1"/>
  <c r="G8" i="4"/>
  <c r="H7" i="4"/>
  <c r="H6" i="4"/>
  <c r="D7" i="4"/>
  <c r="D6" i="4"/>
  <c r="D8" i="4" s="1"/>
  <c r="T35" i="7"/>
  <c r="W34" i="7"/>
  <c r="W33" i="7"/>
  <c r="V33" i="7"/>
  <c r="U33" i="7"/>
  <c r="W30" i="7"/>
  <c r="V30" i="7"/>
  <c r="U30" i="7"/>
  <c r="T30" i="7"/>
  <c r="W24" i="7"/>
  <c r="V24" i="7"/>
  <c r="U24" i="7"/>
  <c r="U23" i="7" s="1"/>
  <c r="U22" i="7" s="1"/>
  <c r="W23" i="7"/>
  <c r="W22" i="7" s="1"/>
  <c r="V23" i="7"/>
  <c r="V22" i="7" s="1"/>
  <c r="T23" i="7"/>
  <c r="T20" i="7"/>
  <c r="T19" i="7"/>
  <c r="W17" i="7"/>
  <c r="V17" i="7"/>
  <c r="U17" i="7"/>
  <c r="T17" i="7"/>
  <c r="T14" i="7"/>
  <c r="W13" i="7"/>
  <c r="V13" i="7"/>
  <c r="U13" i="7"/>
  <c r="T13" i="7"/>
  <c r="V12" i="7"/>
  <c r="V16" i="7" s="1"/>
  <c r="V21" i="7" s="1"/>
  <c r="U12" i="7"/>
  <c r="U16" i="7" s="1"/>
  <c r="U21" i="7" s="1"/>
  <c r="W11" i="7"/>
  <c r="T11" i="7"/>
  <c r="T12" i="7" s="1"/>
  <c r="T16" i="7" s="1"/>
  <c r="T21" i="7" s="1"/>
  <c r="T34" i="7" s="1"/>
  <c r="T33" i="7" s="1"/>
  <c r="W8" i="7"/>
  <c r="W7" i="7" s="1"/>
  <c r="W12" i="7" s="1"/>
  <c r="W16" i="7" s="1"/>
  <c r="W21" i="7" s="1"/>
  <c r="T8" i="7"/>
  <c r="V7" i="7"/>
  <c r="U7" i="7"/>
  <c r="T7" i="7"/>
  <c r="P35" i="7"/>
  <c r="S34" i="7"/>
  <c r="S33" i="7"/>
  <c r="R33" i="7"/>
  <c r="Q33" i="7"/>
  <c r="S30" i="7"/>
  <c r="R30" i="7"/>
  <c r="Q30" i="7"/>
  <c r="P30" i="7"/>
  <c r="S24" i="7"/>
  <c r="R24" i="7"/>
  <c r="Q24" i="7"/>
  <c r="Q23" i="7" s="1"/>
  <c r="Q22" i="7" s="1"/>
  <c r="S23" i="7"/>
  <c r="S22" i="7" s="1"/>
  <c r="R23" i="7"/>
  <c r="R22" i="7" s="1"/>
  <c r="P23" i="7"/>
  <c r="P20" i="7"/>
  <c r="P19" i="7"/>
  <c r="S17" i="7"/>
  <c r="R17" i="7"/>
  <c r="Q17" i="7"/>
  <c r="P17" i="7"/>
  <c r="P14" i="7"/>
  <c r="S13" i="7"/>
  <c r="R13" i="7"/>
  <c r="Q13" i="7"/>
  <c r="P13" i="7"/>
  <c r="R12" i="7"/>
  <c r="R16" i="7" s="1"/>
  <c r="R21" i="7" s="1"/>
  <c r="Q12" i="7"/>
  <c r="Q16" i="7" s="1"/>
  <c r="Q21" i="7" s="1"/>
  <c r="S11" i="7"/>
  <c r="P11" i="7"/>
  <c r="P12" i="7" s="1"/>
  <c r="P16" i="7" s="1"/>
  <c r="P21" i="7" s="1"/>
  <c r="P34" i="7" s="1"/>
  <c r="P33" i="7" s="1"/>
  <c r="S8" i="7"/>
  <c r="S7" i="7" s="1"/>
  <c r="S12" i="7" s="1"/>
  <c r="S16" i="7" s="1"/>
  <c r="S21" i="7" s="1"/>
  <c r="P8" i="7"/>
  <c r="R7" i="7"/>
  <c r="Q7" i="7"/>
  <c r="P7" i="7"/>
  <c r="L35" i="7"/>
  <c r="O34" i="7"/>
  <c r="O33" i="7"/>
  <c r="N33" i="7"/>
  <c r="M33" i="7"/>
  <c r="O30" i="7"/>
  <c r="N30" i="7"/>
  <c r="M30" i="7"/>
  <c r="L30" i="7"/>
  <c r="O24" i="7"/>
  <c r="N24" i="7"/>
  <c r="M24" i="7"/>
  <c r="M23" i="7" s="1"/>
  <c r="M22" i="7" s="1"/>
  <c r="O23" i="7"/>
  <c r="O22" i="7" s="1"/>
  <c r="N23" i="7"/>
  <c r="N22" i="7" s="1"/>
  <c r="L23" i="7"/>
  <c r="L20" i="7"/>
  <c r="L19" i="7"/>
  <c r="O17" i="7"/>
  <c r="N17" i="7"/>
  <c r="M17" i="7"/>
  <c r="L17" i="7"/>
  <c r="L14" i="7"/>
  <c r="O13" i="7"/>
  <c r="N13" i="7"/>
  <c r="M13" i="7"/>
  <c r="L13" i="7"/>
  <c r="N12" i="7"/>
  <c r="N16" i="7" s="1"/>
  <c r="N21" i="7" s="1"/>
  <c r="M12" i="7"/>
  <c r="M16" i="7" s="1"/>
  <c r="M21" i="7" s="1"/>
  <c r="O11" i="7"/>
  <c r="L11" i="7"/>
  <c r="L12" i="7" s="1"/>
  <c r="L16" i="7" s="1"/>
  <c r="L21" i="7" s="1"/>
  <c r="L34" i="7" s="1"/>
  <c r="L33" i="7" s="1"/>
  <c r="O8" i="7"/>
  <c r="O7" i="7" s="1"/>
  <c r="O12" i="7" s="1"/>
  <c r="O16" i="7" s="1"/>
  <c r="O21" i="7" s="1"/>
  <c r="L8" i="7"/>
  <c r="N7" i="7"/>
  <c r="M7" i="7"/>
  <c r="L7" i="7"/>
  <c r="T22" i="7" l="1"/>
  <c r="P22" i="7"/>
  <c r="L22" i="7"/>
  <c r="T6" i="7" l="1"/>
  <c r="U6" i="7" s="1"/>
  <c r="V6" i="7" s="1"/>
  <c r="W6" i="7" s="1"/>
  <c r="M9" i="6" l="1"/>
  <c r="M8" i="6"/>
  <c r="M7" i="6"/>
  <c r="J5" i="6" l="1"/>
  <c r="K5" i="6" s="1"/>
  <c r="G5" i="6" l="1"/>
  <c r="H5" i="6"/>
  <c r="I5" i="6"/>
  <c r="F5" i="6"/>
  <c r="L5" i="6"/>
  <c r="M5" i="9" l="1"/>
  <c r="N5" i="9" s="1"/>
  <c r="O5" i="9" s="1"/>
  <c r="K34" i="7" l="1"/>
  <c r="K11" i="7"/>
  <c r="K8" i="7"/>
  <c r="K7" i="7" s="1"/>
  <c r="J7" i="7"/>
  <c r="I7" i="7"/>
  <c r="F33" i="7"/>
  <c r="E33" i="7"/>
  <c r="G30" i="7"/>
  <c r="F30" i="7"/>
  <c r="E30" i="7"/>
  <c r="G24" i="7"/>
  <c r="G23" i="7" s="1"/>
  <c r="F24" i="7"/>
  <c r="F23" i="7" s="1"/>
  <c r="E24" i="7"/>
  <c r="E23" i="7" s="1"/>
  <c r="G17" i="7"/>
  <c r="F17" i="7"/>
  <c r="E17" i="7"/>
  <c r="G13" i="7"/>
  <c r="F13" i="7"/>
  <c r="E13" i="7"/>
  <c r="G8" i="7"/>
  <c r="G7" i="7" s="1"/>
  <c r="F7" i="7"/>
  <c r="E7" i="7"/>
  <c r="E12" i="7" s="1"/>
  <c r="E16" i="7" s="1"/>
  <c r="E22" i="7" l="1"/>
  <c r="E21" i="7"/>
  <c r="F22" i="7"/>
  <c r="G34" i="7"/>
  <c r="G33" i="7" s="1"/>
  <c r="G22" i="7" s="1"/>
  <c r="F12" i="7"/>
  <c r="F16" i="7" s="1"/>
  <c r="F21" i="7" s="1"/>
  <c r="G11" i="7"/>
  <c r="G12" i="7" l="1"/>
  <c r="G16" i="7" s="1"/>
  <c r="G21" i="7" s="1"/>
  <c r="K33" i="7" l="1"/>
  <c r="J33" i="7"/>
  <c r="I33" i="7"/>
  <c r="K30" i="7"/>
  <c r="J30" i="7"/>
  <c r="I30" i="7"/>
  <c r="K24" i="7"/>
  <c r="J24" i="7"/>
  <c r="J23" i="7" s="1"/>
  <c r="I24" i="7"/>
  <c r="I23" i="7" s="1"/>
  <c r="K23" i="7"/>
  <c r="K17" i="7"/>
  <c r="J17" i="7"/>
  <c r="I17" i="7"/>
  <c r="K13" i="7"/>
  <c r="J13" i="7"/>
  <c r="I13" i="7"/>
  <c r="K12" i="7"/>
  <c r="J12" i="7"/>
  <c r="I12" i="7"/>
  <c r="J22" i="7" l="1"/>
  <c r="J16" i="7"/>
  <c r="J21" i="7"/>
  <c r="K16" i="7"/>
  <c r="K21" i="7" s="1"/>
  <c r="I22" i="7"/>
  <c r="K22" i="7"/>
  <c r="I16" i="7"/>
  <c r="I21" i="7" s="1"/>
  <c r="C6" i="7" l="1"/>
  <c r="D6" i="7" s="1"/>
  <c r="E6" i="7" s="1"/>
  <c r="F6" i="7" s="1"/>
  <c r="G6" i="7" s="1"/>
  <c r="H6" i="7" s="1"/>
  <c r="I6" i="7" l="1"/>
  <c r="J6" i="7" s="1"/>
  <c r="K6" i="7" s="1"/>
  <c r="L6" i="7" s="1"/>
  <c r="M6" i="7" s="1"/>
  <c r="N6" i="7" s="1"/>
  <c r="O6" i="7" s="1"/>
  <c r="H35" i="7"/>
  <c r="H30" i="7"/>
  <c r="D30" i="7"/>
  <c r="H23" i="7"/>
  <c r="D23" i="7"/>
  <c r="H20" i="7"/>
  <c r="H19" i="7"/>
  <c r="H17" i="7" s="1"/>
  <c r="D17" i="7"/>
  <c r="H14" i="7"/>
  <c r="D13" i="7"/>
  <c r="H11" i="7"/>
  <c r="H8" i="7"/>
  <c r="H7" i="7" s="1"/>
  <c r="D7" i="7"/>
  <c r="H13" i="7" l="1"/>
  <c r="P6" i="7"/>
  <c r="Q6" i="7" s="1"/>
  <c r="R6" i="7" s="1"/>
  <c r="S6" i="7" s="1"/>
  <c r="D12" i="7"/>
  <c r="H12" i="7"/>
  <c r="H16" i="7" s="1"/>
  <c r="H21" i="7" s="1"/>
  <c r="H34" i="7" s="1"/>
  <c r="H33" i="7" s="1"/>
  <c r="H22" i="7" s="1"/>
  <c r="D16" i="7"/>
  <c r="D21" i="7" s="1"/>
  <c r="D33" i="7" s="1"/>
  <c r="D22" i="7" s="1"/>
</calcChain>
</file>

<file path=xl/sharedStrings.xml><?xml version="1.0" encoding="utf-8"?>
<sst xmlns="http://schemas.openxmlformats.org/spreadsheetml/2006/main" count="222" uniqueCount="113">
  <si>
    <t>3.</t>
  </si>
  <si>
    <t>1.</t>
  </si>
  <si>
    <t>2.</t>
  </si>
  <si>
    <t>4.</t>
  </si>
  <si>
    <t>5.</t>
  </si>
  <si>
    <t>куб.м</t>
  </si>
  <si>
    <t>Наименование мероприятий</t>
  </si>
  <si>
    <t>Финансовые потребности на реализацию мероприятия, тыс.руб.</t>
  </si>
  <si>
    <t>№              п/п</t>
  </si>
  <si>
    <t>Раздел 4. Объем финансовых потребностей, необходимых для реализации производственной программы</t>
  </si>
  <si>
    <t>Наименование показателя</t>
  </si>
  <si>
    <t>Единица измерения</t>
  </si>
  <si>
    <t>Объем финансовых потребностей</t>
  </si>
  <si>
    <t>тыс. руб.</t>
  </si>
  <si>
    <t>1.1</t>
  </si>
  <si>
    <t>1.2</t>
  </si>
  <si>
    <t>Срок реализации мероприятия</t>
  </si>
  <si>
    <t>Показатели производственной деятельности</t>
  </si>
  <si>
    <t>Величина показателя</t>
  </si>
  <si>
    <t>ед.</t>
  </si>
  <si>
    <t>I</t>
  </si>
  <si>
    <t>Значение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</si>
  <si>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</si>
  <si>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</si>
  <si>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</si>
  <si>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</si>
  <si>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</si>
  <si>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</si>
  <si>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</si>
  <si>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Филиал АО «Концерн Росэнергоатом» «Билибинская атомная станция»</t>
  </si>
  <si>
    <t>689450, ЧАО, г. Билибино</t>
  </si>
  <si>
    <r>
      <t xml:space="preserve">Раздел 3. Перечень плановых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</t>
    </r>
  </si>
  <si>
    <t>Ремонт магистральных водоводов</t>
  </si>
  <si>
    <t>Показатели надежности и бесперебойности водоснабжения</t>
  </si>
  <si>
    <t>Показатель надежности и бесперебойности централизованной системы холодного водоснабжения</t>
  </si>
  <si>
    <t>ед./км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</si>
  <si>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</si>
  <si>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</si>
  <si>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км</t>
  </si>
  <si>
    <t>ОТЧЕТ ОБ ИСПОЛНЕНИИ ПРОИЗВОДСТВЕННОЙ ПРОГРАММЫ</t>
  </si>
  <si>
    <t xml:space="preserve">Раздел 2. Баланс водоснабжения (техническая вода) </t>
  </si>
  <si>
    <t>№
п/п</t>
  </si>
  <si>
    <t>Наименование</t>
  </si>
  <si>
    <t>план</t>
  </si>
  <si>
    <t>факт</t>
  </si>
  <si>
    <t>Объем воды из источников водоснабжения:</t>
  </si>
  <si>
    <t xml:space="preserve"> 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</si>
  <si>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</si>
  <si>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</si>
  <si>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</si>
  <si>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технической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</si>
  <si>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</si>
  <si>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</si>
  <si>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</si>
  <si>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</si>
  <si>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</si>
  <si>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6.</t>
  </si>
  <si>
    <t>Полезный отпуск технической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</si>
  <si>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</si>
  <si>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</si>
  <si>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</si>
  <si>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</si>
  <si>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</si>
  <si>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</si>
  <si>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</si>
  <si>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</si>
  <si>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7.</t>
  </si>
  <si>
    <t>Отпуск технической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</si>
  <si>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</si>
  <si>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</si>
  <si>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</si>
  <si>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</si>
  <si>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</si>
  <si>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</si>
  <si>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</si>
  <si>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</si>
  <si>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</si>
  <si>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</si>
  <si>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</si>
  <si>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</si>
  <si>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>прочим потребителям</t>
  </si>
  <si>
    <t xml:space="preserve">          - расчетными способами</t>
  </si>
  <si>
    <t>1 полугодие</t>
  </si>
  <si>
    <t>2 полугодие</t>
  </si>
  <si>
    <t>год</t>
  </si>
  <si>
    <t>ПЛАН</t>
  </si>
  <si>
    <t>ФАКТ</t>
  </si>
  <si>
    <t>Средства на реализацию мероприятия, тыс.руб.</t>
  </si>
  <si>
    <t>ИТОГО:</t>
  </si>
  <si>
    <t>Раздел 5. Показатели надежности, качества, энергетической эффективности объектов централизованной системы холодного водоснабжения</t>
  </si>
  <si>
    <t>(ФИО, подпись)</t>
  </si>
  <si>
    <t xml:space="preserve">Ремонт магистральных водоводов </t>
  </si>
  <si>
    <t>Причины отклонения</t>
  </si>
  <si>
    <t>Отклонение 
(- не использовано, + перерасход)</t>
  </si>
  <si>
    <t>Руководитель организации</t>
  </si>
  <si>
    <t>(должность)</t>
  </si>
  <si>
    <t xml:space="preserve">Отклонение </t>
  </si>
  <si>
    <t xml:space="preserve">                                     К.Г. Холопов</t>
  </si>
  <si>
    <t>в сфере холодного водоснабжения за 2023 год</t>
  </si>
  <si>
    <t>2023 год</t>
  </si>
  <si>
    <t>2024 год</t>
  </si>
  <si>
    <t>2025 год</t>
  </si>
  <si>
    <t>2026 год</t>
  </si>
  <si>
    <t>2027 год</t>
  </si>
  <si>
    <t>2023 г.</t>
  </si>
  <si>
    <t>20.09.2023</t>
  </si>
  <si>
    <t>Ремонт теплоизоляции магистральных водоводов</t>
  </si>
  <si>
    <t>По результатм закупочных процедур победил участник, не являющийся плательщиком НДС, в этой связи вся  стоимость работ по договору включена в состав расходов (изначально предполагалось включение в состав расходов стоимости работ за вычетом сумм возмещаемых налогов (НДС)).
Договор от 30.05.2023 № 02/0523с с ООО "Стройэкспертсервис" на выполнение работ по теме: "Ремонт магистральных водоводов", включает в себя так же проведение теплоизоляционных работ (раздел 2.1 Техничекого задания (приложение № 1 к Договору), раздел 10 локально-сметного расчета (приложение № 4 к Договору)).</t>
  </si>
  <si>
    <t>№ 
п/п</t>
  </si>
  <si>
    <t>* Перечень мероприятий производственной программы организацией не представлен</t>
  </si>
  <si>
    <t>№
 п/п</t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</si>
  <si>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холодного водоснабжения</t>
    </r>
  </si>
  <si>
    <t>3.2. Мероприятия по энергосбережению и повышению энергетической эффективности, в том числе по снижению потерь воды при транспортировке*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</si>
</sst>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_-* #,##0\ &quot;р.&quot;_-;\-* #,##0\ &quot;р.&quot;_-;_-* &quot;-&quot;\ &quot;р.&quot;_-;_-@_-"/>
    <numFmt numFmtId="167" formatCode="#,##0\ &quot;d.&quot;;[Red]\-#,##0\ &quot;d.&quot;"/>
    <numFmt numFmtId="168" formatCode="#,##0.00\ &quot;d.&quot;;[Red]\-#,##0.00\ &quot;d.&quot;"/>
    <numFmt numFmtId="169" formatCode="#,##0.00\ &quot;đ.&quot;;[Red]\-#,##0.00\ &quot;đ.&quot;"/>
    <numFmt numFmtId="170" formatCode="_-* #,##0\ _đ_._-;\-* #,##0\ _đ_._-;_-* &quot;-&quot;\ _đ_._-;_-@_-"/>
    <numFmt numFmtId="171" formatCode="_-* #,##0.00\ _đ_._-;\-* #,##0.00\ _đ_._-;_-* &quot;-&quot;??\ _đ_._-;_-@_-"/>
    <numFmt numFmtId="172" formatCode="#,##0\ &quot;р.&quot;;[Red]\-#,##0\ &quot;р.&quot;"/>
    <numFmt numFmtId="173" formatCode="_-* #,##0\ _р_._-;\-* #,##0\ _р_._-;_-* &quot;-&quot;\ _р_._-;_-@_-"/>
    <numFmt numFmtId="174" formatCode="_-* #,##0.00\ _р_._-;\-* #,##0.00\ _р_._-;_-* &quot;-&quot;??\ _р_._-;_-@_-"/>
    <numFmt numFmtId="175" formatCode="_-* #,##0.00_р_._-;\-* #,##0.00_р_._-;_-* &quot;-&quot;??_р_._-;_-@_-"/>
    <numFmt numFmtId="176" formatCode="#,##0.0_ ;[Red]\-#,##0.0\ 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Courier"/>
      <family val="1"/>
      <charset val="204"/>
    </font>
    <font>
      <sz val="8"/>
      <name val="Arial Cyr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2" fillId="0" borderId="0"/>
    <xf numFmtId="166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5" fillId="0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0" fontId="7" fillId="0" borderId="0" xfId="0" applyFont="1"/>
    <xf numFmtId="0" fontId="3" fillId="0" borderId="1" xfId="1" applyFont="1" applyBorder="1" applyAlignment="1">
      <alignment horizontal="left" vertical="center" wrapText="1"/>
    </xf>
    <xf numFmtId="0" fontId="12" fillId="0" borderId="0" xfId="3" applyFont="1"/>
    <xf numFmtId="0" fontId="8" fillId="0" borderId="1" xfId="3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8" fillId="0" borderId="0" xfId="3" applyFont="1"/>
    <xf numFmtId="0" fontId="8" fillId="0" borderId="0" xfId="3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9" fillId="0" borderId="0" xfId="3" applyFont="1"/>
    <xf numFmtId="0" fontId="3" fillId="0" borderId="0" xfId="1" applyFont="1" applyBorder="1" applyAlignment="1">
      <alignment horizontal="left"/>
    </xf>
    <xf numFmtId="0" fontId="9" fillId="0" borderId="0" xfId="3" applyFont="1" applyBorder="1" applyAlignment="1">
      <alignment horizontal="left"/>
    </xf>
    <xf numFmtId="0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left" vertical="center" wrapText="1"/>
    </xf>
    <xf numFmtId="0" fontId="13" fillId="0" borderId="0" xfId="1" applyFont="1"/>
    <xf numFmtId="0" fontId="16" fillId="0" borderId="0" xfId="1" applyFont="1" applyAlignment="1">
      <alignment vertical="top"/>
    </xf>
    <xf numFmtId="0" fontId="15" fillId="0" borderId="0" xfId="1" applyFont="1" applyAlignment="1">
      <alignment vertical="center"/>
    </xf>
    <xf numFmtId="0" fontId="15" fillId="0" borderId="5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5" fillId="0" borderId="4" xfId="1" applyFont="1" applyBorder="1" applyAlignment="1">
      <alignment vertical="center" wrapText="1"/>
    </xf>
    <xf numFmtId="0" fontId="16" fillId="0" borderId="17" xfId="1" applyFont="1" applyBorder="1" applyAlignment="1">
      <alignment horizontal="center" vertical="center" wrapText="1"/>
    </xf>
    <xf numFmtId="0" fontId="15" fillId="0" borderId="0" xfId="1" applyFont="1"/>
    <xf numFmtId="2" fontId="3" fillId="0" borderId="16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8" fillId="0" borderId="11" xfId="3" applyFont="1" applyBorder="1"/>
    <xf numFmtId="0" fontId="8" fillId="0" borderId="0" xfId="3" applyFont="1" applyAlignment="1">
      <alignment horizontal="center"/>
    </xf>
    <xf numFmtId="0" fontId="15" fillId="2" borderId="1" xfId="1" applyFont="1" applyFill="1" applyBorder="1" applyAlignment="1">
      <alignment horizontal="center" vertical="center" wrapText="1"/>
    </xf>
    <xf numFmtId="0" fontId="16" fillId="0" borderId="5" xfId="1" applyFont="1" applyBorder="1" applyAlignment="1">
      <alignment vertical="center" wrapText="1"/>
    </xf>
    <xf numFmtId="165" fontId="16" fillId="2" borderId="19" xfId="1" applyNumberFormat="1" applyFont="1" applyFill="1" applyBorder="1" applyAlignment="1">
      <alignment horizontal="center" vertical="center" wrapText="1"/>
    </xf>
    <xf numFmtId="165" fontId="16" fillId="2" borderId="20" xfId="1" applyNumberFormat="1" applyFont="1" applyFill="1" applyBorder="1" applyAlignment="1">
      <alignment horizontal="center" vertical="center" wrapText="1"/>
    </xf>
    <xf numFmtId="165" fontId="16" fillId="2" borderId="27" xfId="1" applyNumberFormat="1" applyFont="1" applyFill="1" applyBorder="1" applyAlignment="1">
      <alignment horizontal="center" vertical="center" wrapText="1"/>
    </xf>
    <xf numFmtId="165" fontId="16" fillId="2" borderId="10" xfId="1" applyNumberFormat="1" applyFont="1" applyFill="1" applyBorder="1" applyAlignment="1">
      <alignment horizontal="center" vertical="center" wrapText="1"/>
    </xf>
    <xf numFmtId="49" fontId="15" fillId="0" borderId="8" xfId="1" applyNumberFormat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 indent="1"/>
    </xf>
    <xf numFmtId="165" fontId="15" fillId="2" borderId="21" xfId="1" applyNumberFormat="1" applyFont="1" applyFill="1" applyBorder="1" applyAlignment="1">
      <alignment horizontal="center" vertical="center" wrapText="1"/>
    </xf>
    <xf numFmtId="165" fontId="15" fillId="2" borderId="28" xfId="1" applyNumberFormat="1" applyFont="1" applyFill="1" applyBorder="1" applyAlignment="1">
      <alignment horizontal="center" vertical="center" wrapText="1"/>
    </xf>
    <xf numFmtId="165" fontId="15" fillId="2" borderId="29" xfId="1" applyNumberFormat="1" applyFont="1" applyFill="1" applyBorder="1" applyAlignment="1">
      <alignment horizontal="center" vertical="center" wrapText="1"/>
    </xf>
    <xf numFmtId="165" fontId="15" fillId="2" borderId="25" xfId="1" applyNumberFormat="1" applyFont="1" applyFill="1" applyBorder="1" applyAlignment="1">
      <alignment horizontal="center" vertical="center" wrapText="1"/>
    </xf>
    <xf numFmtId="165" fontId="15" fillId="2" borderId="3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15" fillId="0" borderId="4" xfId="1" applyFont="1" applyBorder="1" applyAlignment="1">
      <alignment horizontal="left" vertical="center" wrapText="1" indent="2"/>
    </xf>
    <xf numFmtId="165" fontId="15" fillId="2" borderId="22" xfId="1" applyNumberFormat="1" applyFont="1" applyFill="1" applyBorder="1" applyAlignment="1">
      <alignment horizontal="center" vertical="center" wrapText="1"/>
    </xf>
    <xf numFmtId="165" fontId="15" fillId="2" borderId="23" xfId="1" applyNumberFormat="1" applyFont="1" applyFill="1" applyBorder="1" applyAlignment="1">
      <alignment horizontal="center" vertical="center" wrapText="1"/>
    </xf>
    <xf numFmtId="0" fontId="16" fillId="0" borderId="4" xfId="1" applyFont="1" applyBorder="1" applyAlignment="1">
      <alignment vertical="center" wrapText="1"/>
    </xf>
    <xf numFmtId="165" fontId="16" fillId="2" borderId="21" xfId="1" applyNumberFormat="1" applyFont="1" applyFill="1" applyBorder="1" applyAlignment="1">
      <alignment horizontal="center" vertical="center" wrapText="1"/>
    </xf>
    <xf numFmtId="165" fontId="16" fillId="2" borderId="22" xfId="1" applyNumberFormat="1" applyFont="1" applyFill="1" applyBorder="1" applyAlignment="1">
      <alignment horizontal="center" vertical="center" wrapText="1"/>
    </xf>
    <xf numFmtId="165" fontId="16" fillId="2" borderId="23" xfId="1" applyNumberFormat="1" applyFont="1" applyFill="1" applyBorder="1" applyAlignment="1">
      <alignment horizontal="center" vertical="center" wrapText="1"/>
    </xf>
    <xf numFmtId="165" fontId="16" fillId="2" borderId="3" xfId="1" applyNumberFormat="1" applyFont="1" applyFill="1" applyBorder="1" applyAlignment="1">
      <alignment horizontal="center" vertical="center" wrapText="1"/>
    </xf>
    <xf numFmtId="165" fontId="16" fillId="2" borderId="25" xfId="1" applyNumberFormat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 wrapText="1" indent="1"/>
    </xf>
    <xf numFmtId="165" fontId="15" fillId="2" borderId="30" xfId="1" applyNumberFormat="1" applyFont="1" applyFill="1" applyBorder="1" applyAlignment="1">
      <alignment horizontal="center" vertical="center" wrapText="1"/>
    </xf>
    <xf numFmtId="165" fontId="15" fillId="2" borderId="31" xfId="1" applyNumberFormat="1" applyFont="1" applyFill="1" applyBorder="1" applyAlignment="1">
      <alignment horizontal="center" vertical="center" wrapText="1"/>
    </xf>
    <xf numFmtId="165" fontId="15" fillId="2" borderId="21" xfId="1" applyNumberFormat="1" applyFont="1" applyFill="1" applyBorder="1" applyAlignment="1">
      <alignment horizontal="right" vertical="center" wrapText="1"/>
    </xf>
    <xf numFmtId="49" fontId="16" fillId="0" borderId="3" xfId="1" applyNumberFormat="1" applyFont="1" applyBorder="1" applyAlignment="1">
      <alignment horizontal="center" vertical="center" wrapText="1"/>
    </xf>
    <xf numFmtId="0" fontId="16" fillId="0" borderId="8" xfId="1" applyFont="1" applyBorder="1" applyAlignment="1">
      <alignment vertical="center" wrapText="1"/>
    </xf>
    <xf numFmtId="165" fontId="16" fillId="2" borderId="28" xfId="1" applyNumberFormat="1" applyFont="1" applyFill="1" applyBorder="1" applyAlignment="1">
      <alignment horizontal="center" vertical="center" wrapText="1"/>
    </xf>
    <xf numFmtId="165" fontId="16" fillId="2" borderId="29" xfId="1" applyNumberFormat="1" applyFont="1" applyFill="1" applyBorder="1" applyAlignment="1">
      <alignment horizontal="center" vertical="center" wrapText="1"/>
    </xf>
    <xf numFmtId="49" fontId="15" fillId="0" borderId="18" xfId="1" applyNumberFormat="1" applyFont="1" applyBorder="1" applyAlignment="1">
      <alignment horizontal="center" vertical="center" wrapText="1"/>
    </xf>
    <xf numFmtId="49" fontId="15" fillId="0" borderId="3" xfId="1" applyNumberFormat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left" vertical="center" wrapText="1" indent="1"/>
    </xf>
    <xf numFmtId="49" fontId="15" fillId="0" borderId="4" xfId="1" applyNumberFormat="1" applyFont="1" applyBorder="1" applyAlignment="1">
      <alignment horizontal="center" vertical="center" wrapText="1"/>
    </xf>
    <xf numFmtId="49" fontId="16" fillId="0" borderId="4" xfId="1" applyNumberFormat="1" applyFont="1" applyBorder="1" applyAlignment="1">
      <alignment horizontal="center" vertical="center" wrapText="1"/>
    </xf>
    <xf numFmtId="164" fontId="16" fillId="2" borderId="21" xfId="1" applyNumberFormat="1" applyFont="1" applyFill="1" applyBorder="1" applyAlignment="1">
      <alignment horizontal="center" vertical="center" wrapText="1"/>
    </xf>
    <xf numFmtId="164" fontId="16" fillId="2" borderId="22" xfId="1" applyNumberFormat="1" applyFont="1" applyFill="1" applyBorder="1" applyAlignment="1">
      <alignment horizontal="center" vertical="center" wrapText="1"/>
    </xf>
    <xf numFmtId="164" fontId="16" fillId="2" borderId="25" xfId="1" applyNumberFormat="1" applyFont="1" applyFill="1" applyBorder="1" applyAlignment="1">
      <alignment horizontal="center" vertical="center" wrapText="1"/>
    </xf>
    <xf numFmtId="164" fontId="15" fillId="2" borderId="21" xfId="1" applyNumberFormat="1" applyFont="1" applyFill="1" applyBorder="1" applyAlignment="1">
      <alignment horizontal="center" vertical="center" wrapText="1"/>
    </xf>
    <xf numFmtId="164" fontId="15" fillId="2" borderId="22" xfId="1" applyNumberFormat="1" applyFont="1" applyFill="1" applyBorder="1" applyAlignment="1">
      <alignment horizontal="center" vertical="center" wrapText="1"/>
    </xf>
    <xf numFmtId="164" fontId="15" fillId="2" borderId="23" xfId="1" applyNumberFormat="1" applyFont="1" applyFill="1" applyBorder="1" applyAlignment="1">
      <alignment horizontal="center" vertical="center" wrapText="1"/>
    </xf>
    <xf numFmtId="0" fontId="16" fillId="0" borderId="17" xfId="1" applyFont="1" applyBorder="1" applyAlignment="1">
      <alignment vertical="center" wrapText="1"/>
    </xf>
    <xf numFmtId="165" fontId="16" fillId="2" borderId="30" xfId="1" applyNumberFormat="1" applyFont="1" applyFill="1" applyBorder="1" applyAlignment="1">
      <alignment horizontal="center" vertical="center" wrapText="1"/>
    </xf>
    <xf numFmtId="165" fontId="16" fillId="2" borderId="31" xfId="1" applyNumberFormat="1" applyFont="1" applyFill="1" applyBorder="1" applyAlignment="1">
      <alignment horizontal="center" vertical="center" wrapText="1"/>
    </xf>
    <xf numFmtId="165" fontId="15" fillId="2" borderId="26" xfId="1" applyNumberFormat="1" applyFont="1" applyFill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 indent="2"/>
    </xf>
    <xf numFmtId="0" fontId="16" fillId="0" borderId="17" xfId="1" applyFont="1" applyBorder="1" applyAlignment="1">
      <alignment horizontal="left" vertical="center" wrapText="1" indent="1"/>
    </xf>
    <xf numFmtId="49" fontId="15" fillId="0" borderId="17" xfId="1" applyNumberFormat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left" vertical="center" wrapText="1" indent="2"/>
    </xf>
    <xf numFmtId="165" fontId="15" fillId="2" borderId="32" xfId="1" applyNumberFormat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 wrapText="1" indent="3"/>
    </xf>
    <xf numFmtId="49" fontId="16" fillId="0" borderId="8" xfId="1" applyNumberFormat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left" vertical="center" wrapText="1" indent="1"/>
    </xf>
    <xf numFmtId="165" fontId="16" fillId="2" borderId="26" xfId="1" applyNumberFormat="1" applyFont="1" applyFill="1" applyBorder="1" applyAlignment="1">
      <alignment horizontal="center" vertical="center" wrapText="1"/>
    </xf>
    <xf numFmtId="49" fontId="15" fillId="0" borderId="7" xfId="1" applyNumberFormat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left" vertical="center" wrapText="1" indent="2"/>
    </xf>
    <xf numFmtId="165" fontId="15" fillId="2" borderId="24" xfId="1" applyNumberFormat="1" applyFont="1" applyFill="1" applyBorder="1" applyAlignment="1">
      <alignment horizontal="center" vertical="center" wrapText="1"/>
    </xf>
    <xf numFmtId="165" fontId="15" fillId="2" borderId="33" xfId="1" applyNumberFormat="1" applyFont="1" applyFill="1" applyBorder="1" applyAlignment="1">
      <alignment horizontal="center" vertical="center" wrapText="1"/>
    </xf>
    <xf numFmtId="165" fontId="15" fillId="2" borderId="34" xfId="1" applyNumberFormat="1" applyFont="1" applyFill="1" applyBorder="1" applyAlignment="1">
      <alignment horizontal="center" vertical="center" wrapText="1"/>
    </xf>
    <xf numFmtId="165" fontId="15" fillId="2" borderId="16" xfId="1" applyNumberFormat="1" applyFont="1" applyFill="1" applyBorder="1" applyAlignment="1">
      <alignment horizontal="center" vertical="center" wrapText="1"/>
    </xf>
    <xf numFmtId="165" fontId="15" fillId="2" borderId="6" xfId="1" applyNumberFormat="1" applyFont="1" applyFill="1" applyBorder="1" applyAlignment="1">
      <alignment horizontal="center" vertical="center" wrapText="1"/>
    </xf>
    <xf numFmtId="4" fontId="16" fillId="2" borderId="21" xfId="1" applyNumberFormat="1" applyFont="1" applyFill="1" applyBorder="1" applyAlignment="1">
      <alignment horizontal="center" vertical="center" wrapText="1"/>
    </xf>
    <xf numFmtId="4" fontId="16" fillId="2" borderId="22" xfId="1" applyNumberFormat="1" applyFont="1" applyFill="1" applyBorder="1" applyAlignment="1">
      <alignment horizontal="center" vertical="center" wrapText="1"/>
    </xf>
    <xf numFmtId="4" fontId="16" fillId="2" borderId="25" xfId="1" applyNumberFormat="1" applyFont="1" applyFill="1" applyBorder="1" applyAlignment="1">
      <alignment horizontal="center" vertical="center" wrapText="1"/>
    </xf>
    <xf numFmtId="4" fontId="15" fillId="2" borderId="21" xfId="1" applyNumberFormat="1" applyFont="1" applyFill="1" applyBorder="1" applyAlignment="1">
      <alignment horizontal="center" vertical="center" wrapText="1"/>
    </xf>
    <xf numFmtId="4" fontId="16" fillId="2" borderId="30" xfId="1" applyNumberFormat="1" applyFont="1" applyFill="1" applyBorder="1" applyAlignment="1">
      <alignment horizontal="center" vertical="center" wrapText="1"/>
    </xf>
    <xf numFmtId="4" fontId="16" fillId="2" borderId="31" xfId="1" applyNumberFormat="1" applyFont="1" applyFill="1" applyBorder="1" applyAlignment="1">
      <alignment horizontal="center" vertical="center" wrapText="1"/>
    </xf>
    <xf numFmtId="4" fontId="16" fillId="2" borderId="23" xfId="1" applyNumberFormat="1" applyFont="1" applyFill="1" applyBorder="1" applyAlignment="1">
      <alignment horizontal="center" vertical="center" wrapText="1"/>
    </xf>
    <xf numFmtId="4" fontId="15" fillId="2" borderId="22" xfId="1" applyNumberFormat="1" applyFont="1" applyFill="1" applyBorder="1" applyAlignment="1">
      <alignment horizontal="center" vertical="center" wrapText="1"/>
    </xf>
    <xf numFmtId="4" fontId="15" fillId="2" borderId="26" xfId="1" applyNumberFormat="1" applyFont="1" applyFill="1" applyBorder="1" applyAlignment="1">
      <alignment horizontal="center" vertical="center" wrapText="1"/>
    </xf>
    <xf numFmtId="4" fontId="15" fillId="2" borderId="28" xfId="1" applyNumberFormat="1" applyFont="1" applyFill="1" applyBorder="1" applyAlignment="1">
      <alignment horizontal="center" vertical="center" wrapText="1"/>
    </xf>
    <xf numFmtId="4" fontId="15" fillId="2" borderId="29" xfId="1" applyNumberFormat="1" applyFont="1" applyFill="1" applyBorder="1" applyAlignment="1">
      <alignment horizontal="center" vertical="center" wrapText="1"/>
    </xf>
    <xf numFmtId="4" fontId="15" fillId="2" borderId="25" xfId="1" applyNumberFormat="1" applyFont="1" applyFill="1" applyBorder="1" applyAlignment="1">
      <alignment horizontal="center" vertical="center" wrapText="1"/>
    </xf>
    <xf numFmtId="4" fontId="15" fillId="2" borderId="23" xfId="1" applyNumberFormat="1" applyFont="1" applyFill="1" applyBorder="1" applyAlignment="1">
      <alignment horizontal="center" vertical="center" wrapText="1"/>
    </xf>
    <xf numFmtId="165" fontId="15" fillId="3" borderId="28" xfId="1" applyNumberFormat="1" applyFont="1" applyFill="1" applyBorder="1" applyAlignment="1">
      <alignment horizontal="center" vertical="center" wrapText="1"/>
    </xf>
    <xf numFmtId="165" fontId="15" fillId="3" borderId="29" xfId="1" applyNumberFormat="1" applyFont="1" applyFill="1" applyBorder="1" applyAlignment="1">
      <alignment horizontal="center" vertical="center" wrapText="1"/>
    </xf>
    <xf numFmtId="165" fontId="15" fillId="3" borderId="21" xfId="1" applyNumberFormat="1" applyFont="1" applyFill="1" applyBorder="1" applyAlignment="1">
      <alignment horizontal="center" vertical="center" wrapText="1"/>
    </xf>
    <xf numFmtId="165" fontId="15" fillId="3" borderId="22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3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/>
    </xf>
    <xf numFmtId="0" fontId="7" fillId="0" borderId="18" xfId="0" applyFont="1" applyBorder="1"/>
    <xf numFmtId="0" fontId="22" fillId="0" borderId="1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22" fillId="0" borderId="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top" wrapText="1"/>
    </xf>
    <xf numFmtId="0" fontId="22" fillId="0" borderId="5" xfId="4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top" wrapText="1"/>
    </xf>
    <xf numFmtId="0" fontId="22" fillId="0" borderId="4" xfId="4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7" xfId="4" applyFont="1" applyBorder="1" applyAlignment="1">
      <alignment horizontal="center" vertical="center" wrapText="1"/>
    </xf>
    <xf numFmtId="1" fontId="22" fillId="0" borderId="7" xfId="0" applyNumberFormat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/>
    <xf numFmtId="0" fontId="15" fillId="0" borderId="9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49" fontId="16" fillId="0" borderId="5" xfId="1" applyNumberFormat="1" applyFont="1" applyBorder="1" applyAlignment="1">
      <alignment horizontal="center" vertical="center" wrapText="1"/>
    </xf>
    <xf numFmtId="49" fontId="15" fillId="0" borderId="36" xfId="1" applyNumberFormat="1" applyFont="1" applyBorder="1" applyAlignment="1">
      <alignment horizontal="center" vertical="center" wrapText="1"/>
    </xf>
    <xf numFmtId="49" fontId="16" fillId="0" borderId="17" xfId="1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top" wrapText="1"/>
    </xf>
    <xf numFmtId="0" fontId="23" fillId="0" borderId="12" xfId="0" applyFont="1" applyBorder="1" applyAlignment="1">
      <alignment vertical="top" wrapText="1"/>
    </xf>
    <xf numFmtId="0" fontId="23" fillId="0" borderId="13" xfId="0" applyFont="1" applyBorder="1" applyAlignment="1">
      <alignment vertical="top" wrapText="1"/>
    </xf>
    <xf numFmtId="0" fontId="15" fillId="0" borderId="9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 shrinkToFit="1"/>
    </xf>
    <xf numFmtId="0" fontId="15" fillId="0" borderId="9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 shrinkToFit="1"/>
    </xf>
    <xf numFmtId="0" fontId="15" fillId="0" borderId="9" xfId="1" applyFont="1" applyBorder="1" applyAlignment="1">
      <alignment horizontal="center" vertical="center" wrapText="1"/>
    </xf>
    <xf numFmtId="164" fontId="7" fillId="0" borderId="0" xfId="0" applyNumberFormat="1" applyFont="1"/>
    <xf numFmtId="0" fontId="15" fillId="0" borderId="7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165" fontId="3" fillId="0" borderId="38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165" fontId="3" fillId="0" borderId="39" xfId="1" applyNumberFormat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 wrapText="1"/>
    </xf>
    <xf numFmtId="164" fontId="3" fillId="0" borderId="7" xfId="1" applyNumberFormat="1" applyFont="1" applyBorder="1" applyAlignment="1">
      <alignment vertical="center" wrapText="1"/>
    </xf>
    <xf numFmtId="164" fontId="3" fillId="0" borderId="5" xfId="1" applyNumberFormat="1" applyFont="1" applyBorder="1" applyAlignment="1">
      <alignment vertical="center" wrapText="1"/>
    </xf>
    <xf numFmtId="165" fontId="3" fillId="0" borderId="5" xfId="1" applyNumberFormat="1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center" vertical="center" wrapText="1"/>
    </xf>
    <xf numFmtId="165" fontId="3" fillId="0" borderId="17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vertical="center"/>
    </xf>
    <xf numFmtId="165" fontId="3" fillId="0" borderId="1" xfId="1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7" fillId="0" borderId="1" xfId="0" applyFont="1" applyBorder="1"/>
    <xf numFmtId="165" fontId="3" fillId="0" borderId="1" xfId="1" applyNumberFormat="1" applyFont="1" applyBorder="1" applyAlignment="1">
      <alignment horizontal="center"/>
    </xf>
    <xf numFmtId="0" fontId="4" fillId="0" borderId="2" xfId="1" applyFont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1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15" fillId="3" borderId="18" xfId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15" fillId="3" borderId="25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13" xfId="1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top"/>
    </xf>
    <xf numFmtId="0" fontId="15" fillId="4" borderId="12" xfId="1" applyFont="1" applyFill="1" applyBorder="1" applyAlignment="1">
      <alignment horizontal="center" vertical="top"/>
    </xf>
    <xf numFmtId="0" fontId="15" fillId="4" borderId="13" xfId="1" applyFont="1" applyFill="1" applyBorder="1" applyAlignment="1">
      <alignment horizontal="center" vertical="top"/>
    </xf>
    <xf numFmtId="0" fontId="15" fillId="0" borderId="2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top"/>
    </xf>
    <xf numFmtId="0" fontId="15" fillId="5" borderId="12" xfId="1" applyFont="1" applyFill="1" applyBorder="1" applyAlignment="1">
      <alignment horizontal="center" vertical="top"/>
    </xf>
    <xf numFmtId="0" fontId="15" fillId="5" borderId="13" xfId="1" applyFont="1" applyFill="1" applyBorder="1" applyAlignment="1">
      <alignment horizontal="center" vertical="top"/>
    </xf>
    <xf numFmtId="0" fontId="15" fillId="6" borderId="2" xfId="1" applyFont="1" applyFill="1" applyBorder="1" applyAlignment="1">
      <alignment horizontal="center" vertical="top"/>
    </xf>
    <xf numFmtId="0" fontId="15" fillId="6" borderId="12" xfId="1" applyFont="1" applyFill="1" applyBorder="1" applyAlignment="1">
      <alignment horizontal="center" vertical="top"/>
    </xf>
    <xf numFmtId="0" fontId="15" fillId="6" borderId="13" xfId="1" applyFont="1" applyFill="1" applyBorder="1" applyAlignment="1">
      <alignment horizontal="center" vertical="top"/>
    </xf>
    <xf numFmtId="0" fontId="4" fillId="0" borderId="2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21" fillId="0" borderId="1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9" fillId="0" borderId="11" xfId="0" applyNumberFormat="1" applyFont="1" applyBorder="1" applyAlignment="1">
      <alignment horizontal="left" vertical="center" wrapText="1"/>
    </xf>
    <xf numFmtId="0" fontId="3" fillId="0" borderId="40" xfId="1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3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 wrapText="1" shrinkToFi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</cellXfs>
  <cellStyles count="38">
    <cellStyle name="AFE" xfId="6"/>
    <cellStyle name="Alilciue [0]_AAA" xfId="7"/>
    <cellStyle name="Alilciue_AAA" xfId="8"/>
    <cellStyle name="Äĺíĺćíűé_AN" xfId="9"/>
    <cellStyle name="Alilciue_IKGPR" xfId="10"/>
    <cellStyle name="Äĺíĺćíűé_KOTELPR" xfId="11"/>
    <cellStyle name="Alilciue_RAZRAD" xfId="12"/>
    <cellStyle name="Äĺíĺćíűé_REG" xfId="13"/>
    <cellStyle name="Iau?iue_AAA" xfId="14"/>
    <cellStyle name="Îáű÷íűé_1 číä óä10" xfId="15"/>
    <cellStyle name="Nun??c [0]_AAA" xfId="16"/>
    <cellStyle name="Nun??c_AAA" xfId="17"/>
    <cellStyle name="Ňűń˙÷č [0]_1 číä óä10" xfId="18"/>
    <cellStyle name="Ňűń˙÷č_1 číä óä10" xfId="19"/>
    <cellStyle name="Ôčíŕíńîâűé [0]_ATPCD30" xfId="20"/>
    <cellStyle name="Ôčíŕíńîâűé_ATPCD30" xfId="21"/>
    <cellStyle name="Денежный [0Э_11DXATP" xfId="22"/>
    <cellStyle name="Обычный" xfId="0" builtinId="0"/>
    <cellStyle name="Обычный 2" xfId="5"/>
    <cellStyle name="Обычный 2 2" xfId="37"/>
    <cellStyle name="Обычный 2_ООО Тепловая компания (печора)" xfId="1"/>
    <cellStyle name="Обычный 3" xfId="23"/>
    <cellStyle name="Обычный 4" xfId="24"/>
    <cellStyle name="Обычный 5" xfId="2"/>
    <cellStyle name="Обычный 5 2" xfId="25"/>
    <cellStyle name="Обычный 5 3" xfId="26"/>
    <cellStyle name="Обычный 6" xfId="27"/>
    <cellStyle name="Обычный 7" xfId="28"/>
    <cellStyle name="Обычный_PP_PitWater" xfId="3"/>
    <cellStyle name="Процентный 2" xfId="29"/>
    <cellStyle name="Процентный 3" xfId="30"/>
    <cellStyle name="Процентный 4" xfId="31"/>
    <cellStyle name="Процентный 5" xfId="32"/>
    <cellStyle name="Процентный 6" xfId="33"/>
    <cellStyle name="Стиль 1" xfId="4"/>
    <cellStyle name="Тысячи [0]_1 инд уд10" xfId="34"/>
    <cellStyle name="Тысячи_1 инд уд10" xfId="35"/>
    <cellStyle name="Финансовый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&#1057;&#1077;&#1083;&#1103;&#1082;&#1086;&#1074;&#1072;%20&#1045;.&#1057;/&#1087;&#1072;&#1082;&#1077;&#1090;%20&#1092;&#1072;&#1081;&#1083;&#1086;&#1074;/&#1090;&#1072;&#1088;&#1080;&#1092;%20&#1097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69;&#1050;&#1057;&#1055;&#1045;&#1056;&#1058;&#1048;&#1047;&#1067;%20&#1042;&#1050;%202007/&#1058;&#1077;&#1087;&#1083;&#1086;~&#1088;&#1077;&#1082;&#1086;&#1085;&#1089;&#1090;&#1088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6;&#1072;&#1089;&#1095;&#1077;&#1090;&#1085;&#1099;&#1081;%20&#1092;&#1072;&#1081;&#1083;%20&#1061;&#1042;&#1057;%20&#1080;%20&#1042;&#1054;%20&#1085;&#1086;&#1074;%20&#1089;%20&#1072;&#1085;&#1072;&#1083;&#1086;&#1075;&#1086;&#1084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DiTfHaCC/!&#1041;&#1072;&#1079;&#1072;_&#1086;&#1090;&#1076;&#1077;&#1083;&#1072;_&#1046;&#1050;&#1061;/2012/&#1042;&#1086;&#1076;&#1086;&#1089;&#1085;&#1072;&#1073;&#1078;&#1077;&#1085;&#1080;&#10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88;&#1072;&#1089;&#1095;&#1077;&#1090;%20&#1090;&#1072;&#1088;&#1080;&#1092;&#1072;/&#1054;&#1050;&#1050;/&#1046;&#1080;&#1083;&#1082;&#1086;&#1084;&#1091;&#1089;&#1083;&#1091;&#1075;&#1072;/&#1090;&#1072;&#1088;&#1080;&#1092;%20&#1085;&#1072;%202012+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%60&#1054;&#1073;&#1097;&#1077;&#1077;/&#1043;&#1086;&#1090;&#1086;&#1074;&#1099;&#1077;%20&#1090;&#1072;&#1088;&#1080;&#1092;&#1099;%202009/&#1040;&#1085;&#1072;&#1083;&#1080;&#1079;%20&#1087;&#1088;&#1086;&#1080;&#1079;&#1074;&#1086;&#1076;&#1089;&#1090;&#1074;&#1077;&#1085;&#1085;&#1099;&#1093;%20&#1087;&#1088;&#1086;&#1075;&#1088;&#1072;&#1084;&#1084;%20&#1085;&#1072;%202009%20&#1075;&#1086;&#1076;/&#1048;&#1085;&#1090;&#1080;&#1085;&#1089;&#1082;&#1072;&#1103;%20&#1058;&#1050;%20&#1054;&#1054;&#1054;%20&#1086;&#1090;&#1087;&#1091;&#1089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2;&#1086;&#1080;%20&#1076;&#1086;&#1082;&#1091;&#1084;&#1077;&#1085;&#1090;&#1099;/&#1052;&#1086;&#1080;%20&#1076;&#1086;&#1082;&#1091;&#1084;&#1077;&#1085;&#1090;&#1099;/&#1047;&#1080;&#1085;&#1095;&#1077;&#1085;&#1082;&#1086;/&#1055;&#1077;&#1088;&#1077;&#1076;&#1072;&#1095;&#1072;%20&#1069;&#1083;&#1077;&#1082;&#1090;&#1088;&#1086;&#1101;&#1085;&#1077;&#1088;&#1075;&#1080;&#1080;/&#1059;&#1093;&#1090;&#1072;&#1101;&#1085;&#1077;&#1088;&#1075;&#1086;/&#1059;&#1093;&#1090;&#1072;&#1101;&#1085;&#1077;&#1088;&#1075;&#1086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Users/golubeva/Documents/&#1056;&#1040;&#1057;&#1063;&#1045;&#1058;%20&#1058;&#1040;&#1056;&#1048;&#1060;&#1054;&#1042;/&#1076;&#1086;&#1087;.&#1084;&#1072;&#1090;&#1077;&#1088;&#1080;&#1072;&#1083;&#1099;%20&#1082;%20&#1090;&#1072;&#1088;&#1080;&#1092;&#1085;&#1086;&#1084;&#1091;%20&#1096;&#1072;&#1073;&#1083;&#1086;&#1085;&#1091;&#1056;&#1040;&#1057;&#1063;&#1045;&#1058;&#1053;&#1067;&#1049;10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86;&#1074;&#1080;&#1082;&#1086;&#1074;&#1072;\&#1083;&#1077;&#1085;&#1072;\&#1069;&#1082;&#1089;&#1087;&#1077;&#1088;&#1090;&#1080;&#1079;&#1072;%20&#1087;&#1088;&#1086;&#1080;&#1079;&#1074;&#1086;&#1076;&#1089;&#1090;&#1074;&#1077;&#1085;&#1085;&#1086;&#1081;%20&#1087;&#1088;&#1086;&#1075;&#1088;&#1072;&#1084;&#1084;&#1099;\&#1069;&#1050;&#1057;&#1055;&#1045;&#1056;&#1058;&#1048;&#1047;&#1040;%20&#1050;&#1054;&#1052;&#1048;&#1058;&#1045;&#1055;&#1051;&#1054;&#1042;&#1040;&#1071;\&#1069;&#1058;&#1040;&#1051;&#1054;&#1053;%20&#1069;&#1050;&#1057;&#1055;.&#1055;&#1056;.&#1055;&#1056;.exce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8;&#1077;&#1087;&#1083;&#1086;~&#1088;&#1077;&#1082;&#1086;&#1085;&#1089;&#1090;&#1088;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19%20&#1075;&#1086;&#1076;/&#1042;&#1057;%20&#1041;&#1040;&#1069;&#1057;/&#1058;&#1040;&#1056;&#1048;&#1060;&#1067;/&#1054;&#1054;&#1054;%20&#1042;&#1086;&#1076;&#1086;&#1082;&#1072;&#1085;&#1072;&#1083;%20&#1053;&#1080;&#1078;&#1085;&#1080;&#1081;%20&#1054;&#1076;&#1077;&#1089;/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5;&#1072;&#1083;&#1100;&#1095;&#1080;&#1082;&#1086;&#1074;&#1072;%20&#1048;.&#1040;/&#1053;&#1086;&#1074;&#1099;&#1077;%20&#1076;&#1086;&#1082;&#1091;&#1084;&#1077;&#1085;&#1090;&#1099;%20&#1089;%20&#1085;&#1086;&#1091;&#1090;&#1073;&#1091;&#1082;&#1072;/&#1052;&#1059;&#1055;%20&#1043;&#1086;&#1088;&#1074;&#1086;&#1076;&#1086;&#1082;&#1072;&#1085;&#1072;&#1083;%20&#1055;&#1077;&#1095;&#1086;&#1088;&#1072;%202011/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6;&#1050;&#1061;\&#1050;&#1054;&#1052;&#1052;&#1059;&#1053;&#1040;&#1051;&#1068;&#1053;&#1067;&#1045;%20&#1059;&#1057;&#1051;&#1059;&#1043;&#1048;%20&#1085;&#1072;%202023%20&#1075;&#1086;&#1076;\&#1042;&#1057;%20&#1041;&#1040;&#1069;&#1057;\&#1086;&#1090;%20&#1056;&#1054;\&#1056;&#1072;&#1089;&#1095;&#1077;&#1090;%20&#1069;&#1054;%20&#1053;&#1042;&#1042;%20&#1041;&#1040;&#1069;&#1057;%20&#1042;&#1057;%202023-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Баланс ПП"/>
      <sheetName val="Заполняемые формы"/>
      <sheetName val="Свод по форме"/>
      <sheetName val="Ра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все"/>
      <sheetName val="Теплоноситель"/>
      <sheetName val="Топливо"/>
      <sheetName val="сбытовые расходы"/>
      <sheetName val="Стор.Проч.В"/>
      <sheetName val="Стор.Проч.К"/>
      <sheetName val="Реагенты"/>
      <sheetName val="ГСМ, МОС и 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Анализ вода (2)"/>
      <sheetName val="Анализ стоки (2)"/>
      <sheetName val="Лист1"/>
      <sheetName val="основ.показ.расчета вода"/>
      <sheetName val="основ.показ.расчета стоки"/>
      <sheetName val="экспертное+"/>
      <sheetName val="приказ+"/>
      <sheetName val="правление"/>
      <sheetName val="факт ээн"/>
      <sheetName val="анализ"/>
      <sheetName val="разное"/>
      <sheetName val="Транспорт вода"/>
      <sheetName val="Транспорт сток"/>
      <sheetName val="ХВС Раздел 1"/>
      <sheetName val="ХВС Раздел 2 для ГП"/>
      <sheetName val="ХВС Раздел 3"/>
      <sheetName val="ХВС  Раздел 3"/>
      <sheetName val="ХВС Раздел 4"/>
      <sheetName val="ХВС Раздел  4"/>
      <sheetName val="Смета расходов ХВС"/>
      <sheetName val="ХВС 4.1"/>
      <sheetName val="ХВС 4.1.1"/>
      <sheetName val="ХВС 4.2"/>
      <sheetName val="ХВС 4.3"/>
      <sheetName val="ХВС 4.4"/>
      <sheetName val="ХВС 4.5"/>
      <sheetName val="ХВС 4.6"/>
      <sheetName val="ХВС 4.7"/>
      <sheetName val="ХВС 4.7.1"/>
      <sheetName val="ХВС 4.8"/>
      <sheetName val="ХВС 4.9"/>
      <sheetName val="ХВС 4.10"/>
      <sheetName val="ХВС Раздел 5"/>
      <sheetName val="ХВС  Раздел 6"/>
      <sheetName val="ХВС Раздел 7"/>
      <sheetName val="ХВС Раздел  8"/>
      <sheetName val="ХВС Раздел 8"/>
      <sheetName val="ХВС  Раздел 9"/>
      <sheetName val="ВО Раздел 1"/>
      <sheetName val="ВО Раздел 2 для ГП"/>
      <sheetName val="ВО Раздел 3"/>
      <sheetName val="ВО  Раздел 3"/>
      <sheetName val="ВО Раздел 4"/>
      <sheetName val="ВО  Раздел 4"/>
      <sheetName val="Смета расходов ВО"/>
      <sheetName val="ВО 4.1"/>
      <sheetName val="ВО 4.1.1"/>
      <sheetName val="ВО 4.2"/>
      <sheetName val="ВО 4.3"/>
      <sheetName val="ВО 4.4"/>
      <sheetName val="ВО 4.5"/>
      <sheetName val="ВО 4.6"/>
      <sheetName val="ВО 4.7"/>
      <sheetName val="ВО 4.7.1"/>
      <sheetName val="ВО 4.8"/>
      <sheetName val="ВО 4.9"/>
      <sheetName val="ВО 4.10"/>
      <sheetName val="ВО Раздел 5"/>
      <sheetName val="ВО  Раздел 6"/>
      <sheetName val="ВО  Раздел 7"/>
      <sheetName val="ВО Раздел 8"/>
      <sheetName val="ВО Раздел  8"/>
      <sheetName val="ВО  Раздел 9"/>
      <sheetName val="Нормативы"/>
      <sheetName val="База"/>
      <sheetName val="калькул.пол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подъем воды</v>
          </cell>
        </row>
        <row r="20">
          <cell r="B20" t="str">
            <v>очистка воды</v>
          </cell>
        </row>
        <row r="21">
          <cell r="B21" t="str">
            <v>транспортировка воды</v>
          </cell>
        </row>
        <row r="22">
          <cell r="B22" t="str">
            <v>перекачка стоков</v>
          </cell>
        </row>
        <row r="23">
          <cell r="B23" t="str">
            <v>очистка стоков</v>
          </cell>
        </row>
        <row r="24">
          <cell r="B24" t="str">
            <v>транспортировка стоков</v>
          </cell>
        </row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5">
          <cell r="B35" t="str">
            <v>да</v>
          </cell>
        </row>
        <row r="36">
          <cell r="B36" t="str">
            <v>нет</v>
          </cell>
        </row>
        <row r="43">
          <cell r="E43" t="str">
            <v>стальные</v>
          </cell>
          <cell r="H43" t="str">
            <v>чугунные</v>
          </cell>
          <cell r="K43" t="str">
            <v>асбестоцементные</v>
          </cell>
          <cell r="N43" t="str">
            <v>железобетонные</v>
          </cell>
        </row>
        <row r="45">
          <cell r="D45">
            <v>100</v>
          </cell>
        </row>
        <row r="46">
          <cell r="D46">
            <v>125</v>
          </cell>
        </row>
        <row r="47">
          <cell r="D47">
            <v>150</v>
          </cell>
        </row>
        <row r="48">
          <cell r="D48">
            <v>200</v>
          </cell>
        </row>
        <row r="49">
          <cell r="D49">
            <v>250</v>
          </cell>
        </row>
        <row r="50">
          <cell r="D50">
            <v>300</v>
          </cell>
        </row>
        <row r="51">
          <cell r="D51">
            <v>350</v>
          </cell>
        </row>
        <row r="52">
          <cell r="D52">
            <v>400</v>
          </cell>
        </row>
        <row r="53">
          <cell r="D53">
            <v>450</v>
          </cell>
        </row>
        <row r="54">
          <cell r="D54">
            <v>500</v>
          </cell>
        </row>
        <row r="55">
          <cell r="D55">
            <v>600</v>
          </cell>
        </row>
        <row r="56">
          <cell r="D56">
            <v>700</v>
          </cell>
        </row>
        <row r="57">
          <cell r="D57">
            <v>800</v>
          </cell>
        </row>
        <row r="58">
          <cell r="D58">
            <v>900</v>
          </cell>
        </row>
        <row r="59">
          <cell r="D59">
            <v>1000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01">
          <cell r="B101" t="str">
            <v>электропривод задвижки</v>
          </cell>
        </row>
        <row r="102">
          <cell r="B102" t="str">
            <v>грузоподъемный механизм</v>
          </cell>
        </row>
        <row r="103">
          <cell r="B103" t="str">
            <v>транспортировочный механизм</v>
          </cell>
        </row>
        <row r="104">
          <cell r="B104" t="str">
            <v>механические грабли</v>
          </cell>
        </row>
        <row r="105">
          <cell r="B105" t="str">
            <v>дробилки</v>
          </cell>
        </row>
        <row r="106">
          <cell r="B106" t="str">
            <v>дренажный насос</v>
          </cell>
        </row>
        <row r="107">
          <cell r="B107" t="str">
            <v>насос-дозатор</v>
          </cell>
        </row>
        <row r="108">
          <cell r="B108" t="str">
            <v>освещение</v>
          </cell>
        </row>
        <row r="109">
          <cell r="B109" t="str">
            <v>вентиляция</v>
          </cell>
        </row>
        <row r="114">
          <cell r="B114" t="str">
            <v>Привод запорно-регулирующей арматуры</v>
          </cell>
        </row>
        <row r="115">
          <cell r="B115" t="str">
            <v>Привод технологического оборудования</v>
          </cell>
        </row>
        <row r="116">
          <cell r="B116" t="str">
            <v>Освещение</v>
          </cell>
        </row>
        <row r="117">
          <cell r="B117" t="str">
            <v>Функционирования приборов автоматического регулирования</v>
          </cell>
        </row>
        <row r="182">
          <cell r="B182" t="str">
            <v>менее 20 мг/л</v>
          </cell>
        </row>
        <row r="183">
          <cell r="B183" t="str">
            <v>более 20 мг/л</v>
          </cell>
        </row>
        <row r="188">
          <cell r="B188">
            <v>1</v>
          </cell>
        </row>
        <row r="189">
          <cell r="B189">
            <v>2</v>
          </cell>
        </row>
        <row r="190">
          <cell r="B190">
            <v>3</v>
          </cell>
        </row>
        <row r="191">
          <cell r="B191">
            <v>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C2" t="str">
            <v>да</v>
          </cell>
        </row>
        <row r="3">
          <cell r="C3" t="str">
            <v>нет</v>
          </cell>
        </row>
        <row r="36">
          <cell r="C36" t="str">
            <v>Уважаемый</v>
          </cell>
        </row>
        <row r="37">
          <cell r="C37" t="str">
            <v>Уважаемая</v>
          </cell>
        </row>
        <row r="95">
          <cell r="C95" t="str">
            <v>питьевое водоснабжение</v>
          </cell>
        </row>
        <row r="96">
          <cell r="C96" t="str">
            <v>техническое водоснабжение</v>
          </cell>
        </row>
        <row r="98">
          <cell r="C98" t="str">
            <v>сети</v>
          </cell>
        </row>
        <row r="99">
          <cell r="C99" t="str">
            <v>прочее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90">
        <row r="141">
          <cell r="C141" t="str">
            <v xml:space="preserve">Аммоний-ион (NH+)  (азот аммонийный)                               </v>
          </cell>
        </row>
        <row r="142">
          <cell r="C142" t="str">
            <v xml:space="preserve">Алкилсульфонаты натрия (на основе керосина)                      </v>
          </cell>
        </row>
        <row r="143">
          <cell r="C143" t="str">
            <v xml:space="preserve">Алкилсульфонат натрия (в техническом препарате)            </v>
          </cell>
        </row>
        <row r="144">
          <cell r="C144" t="str">
            <v xml:space="preserve">Алюминий (Аl3+)                      </v>
          </cell>
        </row>
        <row r="145">
          <cell r="C145" t="str">
            <v xml:space="preserve">Аммиак (по азоту)                    </v>
          </cell>
        </row>
        <row r="146">
          <cell r="C146" t="str">
            <v xml:space="preserve">Анилин (аминобензол)              </v>
          </cell>
        </row>
        <row r="147">
          <cell r="C147" t="str">
            <v xml:space="preserve">Ацетон   </v>
          </cell>
        </row>
        <row r="148">
          <cell r="C148" t="str">
            <v xml:space="preserve">Бензол                               </v>
          </cell>
        </row>
        <row r="149">
          <cell r="C149" t="str">
            <v xml:space="preserve">Бор (по В3+)                        </v>
          </cell>
        </row>
        <row r="150">
          <cell r="C150" t="str">
            <v xml:space="preserve">Бор(по В3+, для морских водоемов)                              </v>
          </cell>
        </row>
        <row r="151">
          <cell r="C151" t="str">
            <v>БПКполн</v>
          </cell>
        </row>
        <row r="152">
          <cell r="C152" t="str">
            <v xml:space="preserve">Висмут                              </v>
          </cell>
        </row>
        <row r="153">
          <cell r="C153" t="str">
            <v xml:space="preserve">Ванадий                            </v>
          </cell>
        </row>
        <row r="154">
          <cell r="C154" t="str">
            <v xml:space="preserve">Взвешенные вещества                   </v>
          </cell>
        </row>
        <row r="155">
          <cell r="C155" t="str">
            <v xml:space="preserve">Вольфрам (W6+)                     </v>
          </cell>
        </row>
        <row r="156">
          <cell r="C156" t="str">
            <v xml:space="preserve">Гидразингидрат                     </v>
          </cell>
        </row>
        <row r="157">
          <cell r="C157" t="str">
            <v xml:space="preserve">Глицерин                             </v>
          </cell>
        </row>
        <row r="158">
          <cell r="C158" t="str">
            <v xml:space="preserve">Декстрин (смесь полисахаридов)                        </v>
          </cell>
        </row>
        <row r="159">
          <cell r="C159" t="str">
            <v xml:space="preserve">1,2-Дихлорэтан                      </v>
          </cell>
        </row>
        <row r="160">
          <cell r="C160" t="str">
            <v xml:space="preserve">Диссолван 4411 (полиоксиалкиленгликоль)                       </v>
          </cell>
        </row>
        <row r="161">
          <cell r="C161" t="str">
            <v xml:space="preserve">Железо (Fe) (все растворимые в воде формы)                        </v>
          </cell>
        </row>
        <row r="162">
          <cell r="C162" t="str">
            <v xml:space="preserve">Изопрен (2-метилбута-1,3диен)                             </v>
          </cell>
        </row>
        <row r="163">
          <cell r="C163" t="str">
            <v xml:space="preserve">Кадмий                              </v>
          </cell>
        </row>
        <row r="164">
          <cell r="C164" t="str">
            <v xml:space="preserve">Калий (К+)                              </v>
          </cell>
        </row>
        <row r="165">
          <cell r="C165" t="str">
            <v xml:space="preserve">Кальций (Са2+)                          </v>
          </cell>
        </row>
        <row r="166">
          <cell r="C166" t="str">
            <v xml:space="preserve">Капролактам                        </v>
          </cell>
        </row>
        <row r="167">
          <cell r="C167" t="str">
            <v xml:space="preserve">Краситель прямой бирюзовый светопрочный К             </v>
          </cell>
        </row>
        <row r="168">
          <cell r="C168" t="str">
            <v xml:space="preserve">Краситель хромовый черный О         </v>
          </cell>
        </row>
        <row r="169">
          <cell r="C169" t="str">
            <v xml:space="preserve">Краситель кислотный черный С         </v>
          </cell>
        </row>
        <row r="170">
          <cell r="C170" t="str">
            <v xml:space="preserve">Краситель прямой черный З            </v>
          </cell>
        </row>
        <row r="171">
          <cell r="C171" t="str">
            <v xml:space="preserve">Ксантогенат бутиловый натриевый                            </v>
          </cell>
        </row>
        <row r="172">
          <cell r="C172" t="str">
            <v xml:space="preserve">Ксилол (смесь изомеров)              </v>
          </cell>
        </row>
        <row r="173">
          <cell r="C173" t="str">
            <v xml:space="preserve">Кобальт (Со2+)                      </v>
          </cell>
        </row>
        <row r="174">
          <cell r="C174" t="str">
            <v xml:space="preserve">Латекс БС-85М                        </v>
          </cell>
        </row>
        <row r="175">
          <cell r="C175" t="str">
            <v xml:space="preserve">Латекс СКН-40ИХМ                    </v>
          </cell>
        </row>
        <row r="176">
          <cell r="C176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177">
          <cell r="C177" t="str">
            <v xml:space="preserve">Лимонная кислота                     </v>
          </cell>
        </row>
        <row r="178">
          <cell r="C178" t="str">
            <v xml:space="preserve">Магний (Mg) (все растворимые в воде формы)                           </v>
          </cell>
        </row>
        <row r="179">
          <cell r="C179" t="str">
            <v xml:space="preserve">Марганец (Мn2+)                    </v>
          </cell>
        </row>
        <row r="180">
          <cell r="C180" t="str">
            <v xml:space="preserve">Масло соляровое                    </v>
          </cell>
        </row>
        <row r="181">
          <cell r="C181" t="str">
            <v xml:space="preserve">Масло легкое талловое (ТУ-81-05-100-70)                    </v>
          </cell>
        </row>
        <row r="182">
          <cell r="C182" t="str">
            <v xml:space="preserve">Медь (Сu2+)                        </v>
          </cell>
        </row>
        <row r="183">
          <cell r="C183" t="str">
            <v xml:space="preserve">Метанол                             </v>
          </cell>
        </row>
        <row r="184">
          <cell r="C184" t="str">
            <v xml:space="preserve">Моноэтаноламин                      </v>
          </cell>
        </row>
        <row r="185">
          <cell r="C185" t="str">
            <v xml:space="preserve">Молибден (Мо6+)                    </v>
          </cell>
        </row>
        <row r="186">
          <cell r="C186" t="str">
            <v xml:space="preserve">Мочевина                                </v>
          </cell>
        </row>
        <row r="187">
          <cell r="C187" t="str">
            <v xml:space="preserve">Мышьяк                               </v>
          </cell>
        </row>
        <row r="188">
          <cell r="C188" t="str">
            <v xml:space="preserve">Натрий (Na+)                          </v>
          </cell>
        </row>
        <row r="189">
          <cell r="C189" t="str">
            <v xml:space="preserve">Нефть и нефтепродукты                </v>
          </cell>
        </row>
        <row r="190">
          <cell r="C190" t="str">
            <v xml:space="preserve">Нефтяной сульфанат натрия            </v>
          </cell>
        </row>
        <row r="191">
          <cell r="C191" t="str">
            <v xml:space="preserve">Никель (Ni2+)                       </v>
          </cell>
        </row>
        <row r="192">
          <cell r="C192" t="str">
            <v xml:space="preserve">Нитрат-анион                            </v>
          </cell>
        </row>
        <row r="193">
          <cell r="C193" t="str">
            <v xml:space="preserve">Нитрит-анион                         </v>
          </cell>
        </row>
        <row r="194">
          <cell r="C194" t="str">
            <v xml:space="preserve">Олово и его соли (по Sn)             </v>
          </cell>
        </row>
        <row r="195">
          <cell r="C195" t="str">
            <v xml:space="preserve">ОЖК - оксилированные жирные кислоты                         </v>
          </cell>
        </row>
        <row r="196">
          <cell r="C196" t="str">
            <v xml:space="preserve">ОП-7, полиэтиленгликолевые эфиры моно- и диалкилфенолов          </v>
          </cell>
        </row>
        <row r="197">
          <cell r="C197" t="str">
            <v xml:space="preserve">ОП-10, АПАВ, СПАВ         </v>
          </cell>
        </row>
        <row r="198">
          <cell r="C198" t="str">
            <v xml:space="preserve">Пигмент железоокисный желтый                               </v>
          </cell>
        </row>
        <row r="199">
          <cell r="C199" t="str">
            <v xml:space="preserve">Пигмент железоокисный красный (марка КБ)                    </v>
          </cell>
        </row>
        <row r="200">
          <cell r="C200" t="str">
            <v xml:space="preserve">Пиридин                             </v>
          </cell>
        </row>
        <row r="201">
          <cell r="C201" t="str">
            <v xml:space="preserve">Роданиды (по СNS-)                   </v>
          </cell>
        </row>
        <row r="202">
          <cell r="C202" t="str">
            <v xml:space="preserve">Ртуть (Hg2+)                     </v>
          </cell>
        </row>
        <row r="203">
          <cell r="C203" t="str">
            <v xml:space="preserve">Рубидий (Pb+)                        </v>
          </cell>
        </row>
        <row r="204">
          <cell r="C204" t="str">
            <v xml:space="preserve">Свинец (Рb) (все растворимые в воде формы)           </v>
          </cell>
        </row>
        <row r="205">
          <cell r="C205" t="str">
            <v xml:space="preserve">Селен (Se) (все растворимые в воде формы)                      </v>
          </cell>
        </row>
        <row r="206">
          <cell r="C206" t="str">
            <v xml:space="preserve">Скипидар                             </v>
          </cell>
        </row>
        <row r="207">
          <cell r="C207" t="str">
            <v xml:space="preserve">Стирол                               </v>
          </cell>
        </row>
        <row r="208">
          <cell r="C208" t="str">
            <v xml:space="preserve">Сероуглерод                           </v>
          </cell>
        </row>
        <row r="209">
          <cell r="C209" t="str">
            <v xml:space="preserve">Сульфат-анион (сульфаты)                </v>
          </cell>
        </row>
        <row r="210">
          <cell r="C210" t="str">
            <v xml:space="preserve">Сульфид-анион (сульфиды)            </v>
          </cell>
        </row>
        <row r="211">
          <cell r="C211" t="str">
            <v xml:space="preserve">Сульфит-анион (сульфиты)              </v>
          </cell>
        </row>
        <row r="212">
          <cell r="C212" t="str">
            <v>Сухой остаток</v>
          </cell>
        </row>
        <row r="213">
          <cell r="C213" t="str">
            <v xml:space="preserve">Сурьма                               </v>
          </cell>
        </row>
        <row r="214">
          <cell r="C214" t="str">
            <v xml:space="preserve">Танниды                                </v>
          </cell>
        </row>
        <row r="215">
          <cell r="C215" t="str">
            <v xml:space="preserve">Тетраэтилсвинец                  </v>
          </cell>
        </row>
        <row r="216">
          <cell r="C216" t="str">
            <v xml:space="preserve">Тиомочевина                           </v>
          </cell>
        </row>
        <row r="217">
          <cell r="C217" t="str">
            <v xml:space="preserve">Толуол                                </v>
          </cell>
        </row>
        <row r="218">
          <cell r="C218" t="str">
            <v xml:space="preserve">Трилон-Б                              </v>
          </cell>
        </row>
        <row r="219">
          <cell r="C219" t="str">
            <v xml:space="preserve">Фенол                              </v>
          </cell>
        </row>
        <row r="220">
          <cell r="C220" t="str">
            <v xml:space="preserve">Флотореагент талловый                </v>
          </cell>
        </row>
        <row r="221">
          <cell r="C221" t="str">
            <v xml:space="preserve">Фосфаты (по Р)                       </v>
          </cell>
        </row>
        <row r="222">
          <cell r="C222" t="str">
            <v xml:space="preserve">Формальдегид                        </v>
          </cell>
        </row>
        <row r="223">
          <cell r="C223" t="str">
            <v xml:space="preserve">Фосфор треххлористый                </v>
          </cell>
        </row>
        <row r="224">
          <cell r="C224" t="str">
            <v xml:space="preserve">Фосфор пятихлористый                 </v>
          </cell>
        </row>
        <row r="225">
          <cell r="C225" t="str">
            <v xml:space="preserve">Фтор (F-)                             </v>
          </cell>
        </row>
        <row r="226">
          <cell r="C226" t="str">
            <v xml:space="preserve">Фурфурол                            </v>
          </cell>
        </row>
        <row r="227">
          <cell r="C227" t="str">
            <v xml:space="preserve">Хлор свободный (хлор активный) (Сl-)                  </v>
          </cell>
        </row>
        <row r="228">
          <cell r="C228" t="str">
            <v xml:space="preserve">Хлориды (Сl-)                           </v>
          </cell>
        </row>
        <row r="229">
          <cell r="C229" t="str">
            <v xml:space="preserve">Хром (Сr3+)                          </v>
          </cell>
        </row>
        <row r="230">
          <cell r="C230" t="str">
            <v xml:space="preserve">Хром (Сr6+)                         </v>
          </cell>
        </row>
        <row r="231">
          <cell r="C231" t="str">
            <v xml:space="preserve">Цинк (Zn2+)                         </v>
          </cell>
        </row>
        <row r="232">
          <cell r="C232" t="str">
            <v xml:space="preserve">Цезий (Cz+)                           </v>
          </cell>
        </row>
        <row r="233">
          <cell r="C233" t="str">
            <v xml:space="preserve">Цианиды                              </v>
          </cell>
        </row>
        <row r="234">
          <cell r="C234" t="str">
            <v xml:space="preserve">Этиленгликоль                        </v>
          </cell>
        </row>
        <row r="235">
          <cell r="C235" t="str">
            <v>Пестициды (по действующим веществам):</v>
          </cell>
        </row>
        <row r="236">
          <cell r="C236" t="str">
            <v xml:space="preserve">Атразин                             </v>
          </cell>
        </row>
        <row r="237">
          <cell r="C237" t="str">
            <v xml:space="preserve">Бентазон                              </v>
          </cell>
        </row>
        <row r="238">
          <cell r="C238" t="str">
            <v xml:space="preserve">Глифосфат                          </v>
          </cell>
        </row>
        <row r="239">
          <cell r="C239" t="str">
            <v xml:space="preserve">Десметрин                         </v>
          </cell>
        </row>
        <row r="240">
          <cell r="C240" t="str">
            <v xml:space="preserve">Дельта-Метрин                  </v>
          </cell>
        </row>
        <row r="241">
          <cell r="C241" t="str">
            <v xml:space="preserve">Диазинон                         </v>
          </cell>
        </row>
        <row r="242">
          <cell r="C242" t="str">
            <v xml:space="preserve">Дикват                             </v>
          </cell>
        </row>
        <row r="243">
          <cell r="C243" t="str">
            <v xml:space="preserve">Дифлубензурон                      </v>
          </cell>
        </row>
        <row r="244">
          <cell r="C244" t="str">
            <v xml:space="preserve">Дихлорпрол                           </v>
          </cell>
        </row>
        <row r="245">
          <cell r="C245" t="str">
            <v xml:space="preserve">ДДТ                              </v>
          </cell>
        </row>
        <row r="246">
          <cell r="C246" t="str">
            <v xml:space="preserve">Каптан                             </v>
          </cell>
        </row>
        <row r="247">
          <cell r="C247" t="str">
            <v xml:space="preserve">Квартазин                          </v>
          </cell>
        </row>
        <row r="248">
          <cell r="C248" t="str">
            <v xml:space="preserve">Краснодар 1                         </v>
          </cell>
        </row>
        <row r="249">
          <cell r="C249" t="str">
            <v xml:space="preserve">Ленацил                            </v>
          </cell>
        </row>
        <row r="250">
          <cell r="C250" t="str">
            <v xml:space="preserve">Лямбдацигалотрин              </v>
          </cell>
        </row>
        <row r="251">
          <cell r="C251" t="str">
            <v xml:space="preserve">Малатион                         </v>
          </cell>
        </row>
        <row r="252">
          <cell r="C252" t="str">
            <v xml:space="preserve">Металаксил                          </v>
          </cell>
        </row>
        <row r="253">
          <cell r="C253" t="str">
            <v xml:space="preserve">Метол                             </v>
          </cell>
        </row>
        <row r="254">
          <cell r="C254" t="str">
            <v xml:space="preserve">Метрибузин                      </v>
          </cell>
        </row>
        <row r="255">
          <cell r="C255" t="str">
            <v xml:space="preserve">Мивал                                 </v>
          </cell>
        </row>
        <row r="256">
          <cell r="C256" t="str">
            <v xml:space="preserve">Молинат                            </v>
          </cell>
        </row>
        <row r="257">
          <cell r="C257" t="str">
            <v xml:space="preserve">Нитрафен                            </v>
          </cell>
        </row>
        <row r="258">
          <cell r="C258" t="str">
            <v xml:space="preserve">Перметрин                        </v>
          </cell>
        </row>
        <row r="259">
          <cell r="C259" t="str">
            <v xml:space="preserve">Пиримикарб                         </v>
          </cell>
        </row>
        <row r="260">
          <cell r="C260" t="str">
            <v xml:space="preserve">Пиримифосметил                   </v>
          </cell>
        </row>
        <row r="261">
          <cell r="C261" t="str">
            <v xml:space="preserve">Прометрин                            </v>
          </cell>
        </row>
        <row r="262">
          <cell r="C262" t="str">
            <v xml:space="preserve">Пропаргит                           </v>
          </cell>
        </row>
        <row r="263">
          <cell r="C263" t="str">
            <v xml:space="preserve">Пропиконазол                      </v>
          </cell>
        </row>
        <row r="264">
          <cell r="C264" t="str">
            <v xml:space="preserve">Тиабендазол                        </v>
          </cell>
        </row>
        <row r="265">
          <cell r="C265" t="str">
            <v xml:space="preserve">Тиобенкарб                        </v>
          </cell>
        </row>
        <row r="266">
          <cell r="C266" t="str">
            <v xml:space="preserve">Тирам                             </v>
          </cell>
        </row>
        <row r="267">
          <cell r="C267" t="str">
            <v xml:space="preserve">Токсафен                         </v>
          </cell>
        </row>
        <row r="268">
          <cell r="C268" t="str">
            <v xml:space="preserve">Триадименол                          </v>
          </cell>
        </row>
        <row r="269">
          <cell r="C269" t="str">
            <v xml:space="preserve">Триадимефон                        </v>
          </cell>
        </row>
        <row r="270">
          <cell r="C270" t="str">
            <v xml:space="preserve">Триаллат                           </v>
          </cell>
        </row>
        <row r="271">
          <cell r="C271" t="str">
            <v xml:space="preserve">Трихлорацетат натрия                 </v>
          </cell>
        </row>
        <row r="272">
          <cell r="C272" t="str">
            <v xml:space="preserve">Трифлуралин                        </v>
          </cell>
        </row>
        <row r="273">
          <cell r="C273" t="str">
            <v xml:space="preserve">Фенфалерат                     </v>
          </cell>
        </row>
        <row r="274">
          <cell r="C274" t="str">
            <v xml:space="preserve">Фенитротион                    </v>
          </cell>
        </row>
        <row r="275">
          <cell r="C275" t="str">
            <v xml:space="preserve">Фенмедифан                        </v>
          </cell>
        </row>
        <row r="276">
          <cell r="C276" t="str">
            <v xml:space="preserve">Фентион                          </v>
          </cell>
        </row>
        <row r="277">
          <cell r="C277" t="str">
            <v xml:space="preserve">Флуазифоп-П-бутил                  </v>
          </cell>
        </row>
        <row r="278">
          <cell r="C278" t="str">
            <v xml:space="preserve">Фозалон                           </v>
          </cell>
        </row>
        <row r="279">
          <cell r="C279" t="str">
            <v xml:space="preserve">Хлоридазон                         </v>
          </cell>
        </row>
        <row r="280">
          <cell r="C280" t="str">
            <v xml:space="preserve">Хлорпирифос                      </v>
          </cell>
        </row>
        <row r="281">
          <cell r="C281" t="str">
            <v xml:space="preserve">Циклоат                           </v>
          </cell>
        </row>
        <row r="282">
          <cell r="C282" t="str">
            <v xml:space="preserve">Циперметрин                    </v>
          </cell>
        </row>
        <row r="283">
          <cell r="C283" t="str">
            <v xml:space="preserve">Эндосульфан                      </v>
          </cell>
        </row>
        <row r="284">
          <cell r="C284" t="str">
            <v xml:space="preserve">ЭПТЦ                              </v>
          </cell>
        </row>
        <row r="285">
          <cell r="C285" t="str">
            <v xml:space="preserve">Стронций (Sr) (все растворимые в воде формы)             </v>
          </cell>
        </row>
      </sheetData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Настройка"/>
      <sheetName val="Свод"/>
      <sheetName val="ФОТ свод"/>
      <sheetName val="ПП"/>
      <sheetName val="Прибыль"/>
      <sheetName val="Электроэнергия"/>
      <sheetName val="Ремонт и АВР"/>
      <sheetName val="ФОТ"/>
      <sheetName val="Цеховые"/>
      <sheetName val="Покупная вода"/>
      <sheetName val="Услуги ХВС"/>
      <sheetName val="Обогрев"/>
      <sheetName val="Сбыт"/>
      <sheetName val="Разное"/>
      <sheetName val="Прочие"/>
    </sheetNames>
    <sheetDataSet>
      <sheetData sheetId="0" refreshError="1"/>
      <sheetData sheetId="1">
        <row r="1">
          <cell r="B1">
            <v>2012</v>
          </cell>
        </row>
        <row r="3">
          <cell r="C3">
            <v>100</v>
          </cell>
        </row>
        <row r="12">
          <cell r="B12" t="str">
            <v>МУП "Ухтаводоканал"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0.30199999999999999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распредел.объемов"/>
      <sheetName val="удельные"/>
      <sheetName val="произ. прогр."/>
      <sheetName val="ОПФ"/>
      <sheetName val="Энер"/>
      <sheetName val="ФОТ"/>
      <sheetName val="СодРСС"/>
      <sheetName val="ТБ"/>
      <sheetName val="Стор.Проч.В"/>
      <sheetName val="Стор.Проч.К"/>
      <sheetName val="Прибыль"/>
      <sheetName val="калькул.сокр."/>
      <sheetName val="Анализ вода"/>
      <sheetName val="Анализ стоки"/>
      <sheetName val="экспертное"/>
      <sheetName val="основ.показат."/>
      <sheetName val="приказ+"/>
      <sheetName val="правление"/>
      <sheetName val="ГПУ"/>
      <sheetName val="ФСТ"/>
      <sheetName val="ОКК"/>
      <sheetName val="ОМС"/>
      <sheetName val="Нормативы"/>
      <sheetName val="разное"/>
      <sheetName val="База"/>
      <sheetName val="калькул.пол"/>
      <sheetName val="Приказ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63">
          <cell r="C63" t="str">
            <v>статья «Покупная вода»</v>
          </cell>
        </row>
        <row r="64">
          <cell r="C64" t="str">
            <v>статья «Затраты на передачу сточных вод на очистку другим ОКК»</v>
          </cell>
        </row>
        <row r="65">
          <cell r="C65" t="str">
            <v>статья «Электроэнергия»</v>
          </cell>
        </row>
        <row r="66">
          <cell r="C66" t="str">
            <v>статья «Теплоэнергия»</v>
          </cell>
        </row>
        <row r="67">
          <cell r="C67" t="str">
            <v>статья «Материалы (химреагенты)»</v>
          </cell>
        </row>
        <row r="68">
          <cell r="C68" t="str">
            <v>статья «Амортизация»</v>
          </cell>
        </row>
        <row r="69">
          <cell r="C69" t="str">
            <v>статья «Аренда»</v>
          </cell>
        </row>
        <row r="70">
          <cell r="C70" t="str">
            <v>статья «Текущий ремонт и техническое обслуживание»</v>
          </cell>
        </row>
        <row r="71">
          <cell r="C71" t="str">
            <v>статья «Капитальный ремонт»</v>
          </cell>
        </row>
        <row r="72">
          <cell r="C72" t="str">
            <v>статья «Затраты на оплату труда»</v>
          </cell>
        </row>
        <row r="73">
          <cell r="C73" t="str">
            <v>статья «Отчисления на социальные нужды»</v>
          </cell>
        </row>
        <row r="74">
          <cell r="C74" t="str">
            <v>статья «Расходы по проведению аварийно-восстановительных работ»</v>
          </cell>
        </row>
        <row r="75">
          <cell r="C75" t="str">
            <v>статья «Общеэксплуатационные расходы»</v>
          </cell>
        </row>
        <row r="76">
          <cell r="C76" t="str">
            <v>статья «Прочие расходы»</v>
          </cell>
        </row>
        <row r="77">
          <cell r="C77" t="str">
            <v>статья «Расходы, не включаемые в себестоимость (прибыль)»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</sheetNames>
    <sheetDataSet>
      <sheetData sheetId="0" refreshError="1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  <row r="551">
          <cell r="H551" t="str">
            <v>паровой</v>
          </cell>
        </row>
        <row r="552">
          <cell r="H552" t="str">
            <v>водогрейный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Парам _2_"/>
      <sheetName val="инд_вода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. прогр."/>
      <sheetName val="ФОРМЫ по потерям и собст.нужд.+"/>
      <sheetName val="расчет ПП+"/>
      <sheetName val="марериалы"/>
      <sheetName val="обогрев"/>
      <sheetName val="Удельные нормы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8">
          <cell r="B38" t="str">
            <v>перекачка стоков</v>
          </cell>
        </row>
        <row r="39">
          <cell r="B39" t="str">
            <v>перекачка воды</v>
          </cell>
        </row>
        <row r="40">
          <cell r="AY40" t="str">
            <v>МО ГО "Сыктывкар"</v>
          </cell>
        </row>
        <row r="41">
          <cell r="AY41" t="str">
            <v>МО МР "Княжпогостский"</v>
          </cell>
        </row>
        <row r="42">
          <cell r="AY42" t="str">
            <v>МО МР "Койгородский"</v>
          </cell>
        </row>
        <row r="43">
          <cell r="E43" t="str">
            <v>стальные</v>
          </cell>
          <cell r="F43">
            <v>0</v>
          </cell>
          <cell r="G43">
            <v>0</v>
          </cell>
          <cell r="H43" t="str">
            <v>чугунные</v>
          </cell>
          <cell r="I43">
            <v>0</v>
          </cell>
          <cell r="J43">
            <v>0</v>
          </cell>
          <cell r="K43" t="str">
            <v>асбестоцементные</v>
          </cell>
          <cell r="L43">
            <v>0</v>
          </cell>
          <cell r="M43">
            <v>0</v>
          </cell>
          <cell r="N43" t="str">
            <v>железобетонные</v>
          </cell>
          <cell r="O43">
            <v>0</v>
          </cell>
          <cell r="P43">
            <v>0</v>
          </cell>
          <cell r="AY43" t="str">
            <v>МО МР "Корткеросский"</v>
          </cell>
        </row>
        <row r="44">
          <cell r="AY44" t="str">
            <v>МО МР "Прилузский"</v>
          </cell>
        </row>
        <row r="45">
          <cell r="D45">
            <v>100</v>
          </cell>
          <cell r="AY45" t="str">
            <v>МО МР "Сыктывдинский"</v>
          </cell>
        </row>
        <row r="46">
          <cell r="D46">
            <v>125</v>
          </cell>
          <cell r="AY46" t="str">
            <v>МО МР "Сысольский"</v>
          </cell>
        </row>
        <row r="47">
          <cell r="D47">
            <v>150</v>
          </cell>
          <cell r="AY47" t="str">
            <v>МО МР "Усть-Вымский"</v>
          </cell>
        </row>
        <row r="48">
          <cell r="D48">
            <v>200</v>
          </cell>
          <cell r="AY48" t="str">
            <v>МО МР "Усть-Куломский"</v>
          </cell>
        </row>
        <row r="49">
          <cell r="D49">
            <v>250</v>
          </cell>
          <cell r="AY49" t="str">
            <v>МО ГО "Ухта"</v>
          </cell>
        </row>
        <row r="50">
          <cell r="D50">
            <v>300</v>
          </cell>
          <cell r="AY50" t="str">
            <v>МО МР "Вуктыл"</v>
          </cell>
        </row>
        <row r="51">
          <cell r="D51">
            <v>350</v>
          </cell>
          <cell r="AY51" t="str">
            <v>МО МР "Сосногорск"</v>
          </cell>
        </row>
        <row r="52">
          <cell r="D52">
            <v>400</v>
          </cell>
          <cell r="AY52" t="str">
            <v>МО МР "Троицко-Печорский"</v>
          </cell>
        </row>
        <row r="53">
          <cell r="D53">
            <v>450</v>
          </cell>
          <cell r="AY53" t="str">
            <v>МО МР "Удорский"</v>
          </cell>
        </row>
        <row r="54">
          <cell r="D54">
            <v>500</v>
          </cell>
          <cell r="AY54" t="str">
            <v>МО МР "Ижемский"</v>
          </cell>
        </row>
        <row r="55">
          <cell r="D55">
            <v>600</v>
          </cell>
          <cell r="AY55" t="str">
            <v xml:space="preserve">МО МР "Печора" </v>
          </cell>
        </row>
        <row r="56">
          <cell r="D56">
            <v>700</v>
          </cell>
          <cell r="AY56" t="str">
            <v>МО МР "Усть-Цилемский"</v>
          </cell>
        </row>
        <row r="57">
          <cell r="D57">
            <v>800</v>
          </cell>
          <cell r="AY57" t="str">
            <v>МО ГО "Инта"</v>
          </cell>
        </row>
        <row r="58">
          <cell r="D58">
            <v>900</v>
          </cell>
          <cell r="AY58" t="str">
            <v>МО ГО "Усинск"</v>
          </cell>
        </row>
        <row r="59">
          <cell r="D59">
            <v>1000</v>
          </cell>
          <cell r="AY59" t="str">
            <v>МО ГО "Воркута"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71">
          <cell r="B171" t="str">
            <v>Прямая промывка</v>
          </cell>
        </row>
        <row r="172">
          <cell r="B172" t="str">
            <v>Обратная промывка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свещ"/>
      <sheetName val="Таблица 6"/>
      <sheetName val="Таблица 7"/>
      <sheetName val="Таблицы 8-9"/>
      <sheetName val="Таблицы 10-11"/>
      <sheetName val="Таблицы 12-13"/>
      <sheetName val="Таблица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3.Реализация потребителям"/>
      <sheetName val="4.собс.нуж."/>
      <sheetName val="5.потери в сетях"/>
      <sheetName val="6.вода"/>
      <sheetName val="7.электр"/>
      <sheetName val="8.топливо"/>
      <sheetName val="Заключение"/>
      <sheetName val="Приложения"/>
      <sheetName val="НОРМЫ"/>
    </sheetNames>
    <sheetDataSet>
      <sheetData sheetId="0" refreshError="1">
        <row r="224">
          <cell r="A224" t="str">
            <v>Котельная №1</v>
          </cell>
        </row>
        <row r="225">
          <cell r="A225" t="str">
            <v>Котельная №1</v>
          </cell>
        </row>
        <row r="226">
          <cell r="A226" t="str">
            <v>Котельная №2</v>
          </cell>
        </row>
        <row r="227">
          <cell r="A227" t="str">
            <v>Котельная №4</v>
          </cell>
        </row>
        <row r="228">
          <cell r="A228" t="str">
            <v>Котельная №4</v>
          </cell>
        </row>
        <row r="229">
          <cell r="A229" t="str">
            <v>Котельная №5</v>
          </cell>
        </row>
        <row r="230">
          <cell r="A230" t="str">
            <v>"Мехлесхоз"</v>
          </cell>
        </row>
        <row r="231">
          <cell r="A231" t="str">
            <v>"Лемью"</v>
          </cell>
        </row>
        <row r="232">
          <cell r="A232" t="str">
            <v>"Аэропорт"</v>
          </cell>
        </row>
        <row r="233">
          <cell r="A233" t="str">
            <v>"Аэропорт"</v>
          </cell>
        </row>
        <row r="234">
          <cell r="A234" t="str">
            <v>"Выльтыдор"</v>
          </cell>
        </row>
        <row r="235">
          <cell r="A235" t="str">
            <v>"Выльтыдор"</v>
          </cell>
        </row>
        <row r="236">
          <cell r="A236" t="str">
            <v>"Горбольница"</v>
          </cell>
        </row>
        <row r="237">
          <cell r="A237" t="str">
            <v>"Спецшкола"</v>
          </cell>
        </row>
        <row r="238">
          <cell r="A238" t="str">
            <v>"Центральная"</v>
          </cell>
        </row>
        <row r="239">
          <cell r="A239" t="str">
            <v>"Центральная"</v>
          </cell>
        </row>
        <row r="240">
          <cell r="A240" t="str">
            <v>"Прачечная"</v>
          </cell>
        </row>
        <row r="241">
          <cell r="A241" t="str">
            <v>"Больница"</v>
          </cell>
        </row>
        <row r="242">
          <cell r="A242" t="str">
            <v>"Больница"</v>
          </cell>
        </row>
        <row r="243">
          <cell r="A243" t="str">
            <v>"Центральная"Седкыркещ</v>
          </cell>
        </row>
        <row r="244">
          <cell r="A244" t="str">
            <v>"СМЗ"</v>
          </cell>
        </row>
        <row r="245">
          <cell r="A245" t="str">
            <v>"Н, Чов"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  <row r="70">
          <cell r="C70" t="str">
            <v>статья «Покупная вода»</v>
          </cell>
        </row>
        <row r="71">
          <cell r="C71" t="str">
            <v>статья «Затраты на передачу сточных вод на очистку другим ОКК»</v>
          </cell>
        </row>
        <row r="72">
          <cell r="C72" t="str">
            <v>статья «Электроэнергия»</v>
          </cell>
        </row>
        <row r="73">
          <cell r="C73" t="str">
            <v>статья «Теплоэнергия»</v>
          </cell>
        </row>
        <row r="74">
          <cell r="C74" t="str">
            <v>статья «Материалы (химреагенты)»</v>
          </cell>
        </row>
        <row r="75">
          <cell r="C75" t="str">
            <v>статья «Амортизация»</v>
          </cell>
        </row>
        <row r="76">
          <cell r="C76" t="str">
            <v>статья «Аренда»</v>
          </cell>
        </row>
        <row r="77">
          <cell r="C77" t="str">
            <v>статья «Текущий ремонт и техническое обслуживание»</v>
          </cell>
        </row>
        <row r="78">
          <cell r="C78" t="str">
            <v>статья «Капитальный ремонт»</v>
          </cell>
        </row>
        <row r="79">
          <cell r="C79" t="str">
            <v>статья «Затраты на оплату труда»</v>
          </cell>
        </row>
        <row r="80">
          <cell r="C80" t="str">
            <v>статья «Отчисления на социальные нужды»</v>
          </cell>
        </row>
        <row r="81">
          <cell r="C81" t="str">
            <v>статья «Расходы по проведению аварийно-восстановительных работ»</v>
          </cell>
        </row>
        <row r="82">
          <cell r="C82" t="str">
            <v>статья «Общеэксплуатационные расходы»</v>
          </cell>
        </row>
        <row r="83">
          <cell r="C83" t="str">
            <v>статья «Прочие расходы»</v>
          </cell>
        </row>
        <row r="84">
          <cell r="C84" t="str">
            <v>статья «Расходы, не включаемые в себестоимость (прибыль)»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4"/>
      <sheetName val="индексы"/>
      <sheetName val="Расчет БАЭС"/>
      <sheetName val="корректировка"/>
      <sheetName val="формула"/>
      <sheetName val="формула1"/>
      <sheetName val="ст.1.1 УПХ"/>
      <sheetName val="ст.1.2 СиМ"/>
      <sheetName val="ФОТ 2022-2027"/>
      <sheetName val="ст. 3 Амортизация"/>
      <sheetName val="ст.4.3."/>
      <sheetName val="ст 4.17"/>
      <sheetName val="Раздел 4.9"/>
      <sheetName val="Раздел 6"/>
      <sheetName val="Раздел 7"/>
      <sheetName val="прочие цеховые расходы"/>
      <sheetName val="прочие административные расходы"/>
      <sheetName val="социальные расходы"/>
      <sheetName val="расчет корректировки 2024"/>
      <sheetName val="ФОТ Комитет"/>
      <sheetName val="V"/>
      <sheetName val="ремонты"/>
      <sheetName val="Лист1"/>
      <sheetName val="ФОТ Комитет с уч ОсобогоМнения"/>
      <sheetName val="ФОТ БилАЭ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2">
          <cell r="D32">
            <v>4592.9301800000003</v>
          </cell>
        </row>
        <row r="33">
          <cell r="D33">
            <v>1349.8093000000001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25"/>
  <sheetViews>
    <sheetView zoomScale="85" zoomScaleNormal="85" workbookViewId="0">
      <selection activeCell="C2" sqref="C2"/>
    </sheetView>
  </sheetViews>
  <sheetFormatPr defaultColWidth="9.140625" defaultRowHeight="15.75" x14ac:dyDescent="0.25"/>
  <cols>
    <col min="1" max="1" width="51.28515625" style="6" customWidth="1"/>
    <col min="2" max="2" width="64.42578125" style="6" customWidth="1"/>
    <col min="3" max="3" width="7" style="6" customWidth="1"/>
    <col min="4" max="4" width="6.7109375" style="6" customWidth="1"/>
    <col min="5" max="16384" width="9.140625" style="6"/>
  </cols>
  <sheetData>
    <row r="1" spans="1:2" s="3" customFormat="1" ht="18.75" x14ac:dyDescent="0.3">
      <c r="A1" s="184" t="s">
        <v>39</v>
      </c>
      <c r="B1" s="184"/>
    </row>
    <row r="2" spans="1:2" s="3" customFormat="1" ht="18" customHeight="1" x14ac:dyDescent="0.3">
      <c r="A2" s="185" t="s">
        <v>98</v>
      </c>
      <c r="B2" s="185"/>
    </row>
    <row r="3" spans="1:2" s="3" customFormat="1" ht="18.75" x14ac:dyDescent="0.3">
      <c r="A3" s="186"/>
      <c r="B3" s="187"/>
    </row>
    <row r="4" spans="1:2" s="3" customFormat="1" ht="18.75" x14ac:dyDescent="0.3">
      <c r="A4" s="188" t="s">
        <v>22</v>
      </c>
      <c r="B4" s="188"/>
    </row>
    <row r="5" spans="1:2" ht="31.5" x14ac:dyDescent="0.25">
      <c r="A5" s="4" t="s">
        <v>23</v>
      </c>
      <c r="B5" s="12" t="s">
        <v>29</v>
      </c>
    </row>
    <row r="6" spans="1:2" ht="26.25" customHeight="1" x14ac:dyDescent="0.25">
      <c r="A6" s="4" t="s">
        <v>24</v>
      </c>
      <c r="B6" s="12" t="s">
        <v>30</v>
      </c>
    </row>
    <row r="7" spans="1:2" ht="31.5" x14ac:dyDescent="0.25">
      <c r="A7" s="4" t="s">
        <v>25</v>
      </c>
      <c r="B7" s="2" t="s">
        <v>26</v>
      </c>
    </row>
    <row r="8" spans="1:2" ht="27.75" customHeight="1" x14ac:dyDescent="0.25">
      <c r="A8" s="4" t="s">
        <v>27</v>
      </c>
      <c r="B8" s="5" t="s">
        <v>28</v>
      </c>
    </row>
    <row r="9" spans="1:2" s="9" customFormat="1" x14ac:dyDescent="0.25">
      <c r="A9" s="7"/>
      <c r="B9" s="8"/>
    </row>
    <row r="11" spans="1:2" x14ac:dyDescent="0.25">
      <c r="A11" s="32" t="s">
        <v>94</v>
      </c>
      <c r="B11" s="32" t="s">
        <v>97</v>
      </c>
    </row>
    <row r="12" spans="1:2" x14ac:dyDescent="0.25">
      <c r="A12" s="33" t="s">
        <v>95</v>
      </c>
      <c r="B12" s="33" t="s">
        <v>90</v>
      </c>
    </row>
    <row r="20" spans="1:3" x14ac:dyDescent="0.25">
      <c r="C20" s="10"/>
    </row>
    <row r="22" spans="1:3" x14ac:dyDescent="0.25">
      <c r="C22" s="11"/>
    </row>
    <row r="25" spans="1:3" s="9" customFormat="1" x14ac:dyDescent="0.25">
      <c r="A25" s="6"/>
      <c r="B25" s="6"/>
      <c r="C25" s="6"/>
    </row>
  </sheetData>
  <mergeCells count="4">
    <mergeCell ref="A1:B1"/>
    <mergeCell ref="A2:B2"/>
    <mergeCell ref="A3:B3"/>
    <mergeCell ref="A4:B4"/>
  </mergeCells>
  <pageMargins left="1.1811023622047245" right="0.39370078740157483" top="0.39370078740157483" bottom="0.3937007874015748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B3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Z30" sqref="Z30"/>
    </sheetView>
  </sheetViews>
  <sheetFormatPr defaultColWidth="9.140625" defaultRowHeight="12.75" x14ac:dyDescent="0.2"/>
  <cols>
    <col min="1" max="1" width="6.7109375" style="26" customWidth="1"/>
    <col min="2" max="2" width="41" style="26" customWidth="1"/>
    <col min="3" max="3" width="10.7109375" style="26" customWidth="1"/>
    <col min="4" max="7" width="11.7109375" style="26" customWidth="1"/>
    <col min="8" max="8" width="11.7109375" style="26" hidden="1" customWidth="1"/>
    <col min="9" max="10" width="10.7109375" style="26" hidden="1" customWidth="1"/>
    <col min="11" max="15" width="11.7109375" style="26" hidden="1" customWidth="1"/>
    <col min="16" max="16" width="11" style="26" hidden="1" customWidth="1"/>
    <col min="17" max="18" width="11.7109375" style="26" hidden="1" customWidth="1"/>
    <col min="19" max="19" width="11.28515625" style="26" hidden="1" customWidth="1"/>
    <col min="20" max="20" width="10.85546875" style="26" hidden="1" customWidth="1"/>
    <col min="21" max="22" width="11.42578125" style="26" hidden="1" customWidth="1"/>
    <col min="23" max="23" width="11" style="26" hidden="1" customWidth="1"/>
    <col min="24" max="16384" width="9.140625" style="26"/>
  </cols>
  <sheetData>
    <row r="1" spans="1:27" s="16" customFormat="1" ht="19.5" customHeight="1" x14ac:dyDescent="0.3">
      <c r="A1" s="189" t="s">
        <v>40</v>
      </c>
      <c r="B1" s="189"/>
      <c r="C1" s="189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</row>
    <row r="2" spans="1:27" ht="19.5" customHeight="1" x14ac:dyDescent="0.2">
      <c r="A2" s="197" t="s">
        <v>41</v>
      </c>
      <c r="B2" s="197" t="s">
        <v>42</v>
      </c>
      <c r="C2" s="197" t="s">
        <v>11</v>
      </c>
      <c r="D2" s="205" t="s">
        <v>17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7"/>
    </row>
    <row r="3" spans="1:27" s="17" customFormat="1" ht="15" customHeight="1" x14ac:dyDescent="0.2">
      <c r="A3" s="198"/>
      <c r="B3" s="198"/>
      <c r="C3" s="198"/>
      <c r="D3" s="191" t="s">
        <v>99</v>
      </c>
      <c r="E3" s="192"/>
      <c r="F3" s="192"/>
      <c r="G3" s="193"/>
      <c r="H3" s="202" t="s">
        <v>100</v>
      </c>
      <c r="I3" s="203"/>
      <c r="J3" s="203"/>
      <c r="K3" s="204"/>
      <c r="L3" s="208" t="s">
        <v>101</v>
      </c>
      <c r="M3" s="209"/>
      <c r="N3" s="209"/>
      <c r="O3" s="210"/>
      <c r="P3" s="211" t="s">
        <v>102</v>
      </c>
      <c r="Q3" s="212"/>
      <c r="R3" s="212"/>
      <c r="S3" s="213"/>
      <c r="T3" s="202" t="s">
        <v>103</v>
      </c>
      <c r="U3" s="203"/>
      <c r="V3" s="203"/>
      <c r="W3" s="204"/>
    </row>
    <row r="4" spans="1:27" s="17" customFormat="1" ht="15" customHeight="1" x14ac:dyDescent="0.2">
      <c r="A4" s="198"/>
      <c r="B4" s="198"/>
      <c r="C4" s="198"/>
      <c r="D4" s="200" t="s">
        <v>43</v>
      </c>
      <c r="E4" s="194" t="s">
        <v>44</v>
      </c>
      <c r="F4" s="195"/>
      <c r="G4" s="196"/>
      <c r="H4" s="200" t="s">
        <v>43</v>
      </c>
      <c r="I4" s="194" t="s">
        <v>44</v>
      </c>
      <c r="J4" s="195"/>
      <c r="K4" s="196"/>
      <c r="L4" s="200" t="s">
        <v>43</v>
      </c>
      <c r="M4" s="194" t="s">
        <v>44</v>
      </c>
      <c r="N4" s="195"/>
      <c r="O4" s="196"/>
      <c r="P4" s="200" t="s">
        <v>43</v>
      </c>
      <c r="Q4" s="194" t="s">
        <v>44</v>
      </c>
      <c r="R4" s="195"/>
      <c r="S4" s="196"/>
      <c r="T4" s="200" t="s">
        <v>43</v>
      </c>
      <c r="U4" s="194" t="s">
        <v>44</v>
      </c>
      <c r="V4" s="195"/>
      <c r="W4" s="196"/>
    </row>
    <row r="5" spans="1:27" s="18" customFormat="1" x14ac:dyDescent="0.2">
      <c r="A5" s="199"/>
      <c r="B5" s="199"/>
      <c r="C5" s="199"/>
      <c r="D5" s="201"/>
      <c r="E5" s="34" t="s">
        <v>82</v>
      </c>
      <c r="F5" s="34" t="s">
        <v>83</v>
      </c>
      <c r="G5" s="34" t="s">
        <v>84</v>
      </c>
      <c r="H5" s="201"/>
      <c r="I5" s="34" t="s">
        <v>82</v>
      </c>
      <c r="J5" s="34" t="s">
        <v>83</v>
      </c>
      <c r="K5" s="34" t="s">
        <v>84</v>
      </c>
      <c r="L5" s="201"/>
      <c r="M5" s="34" t="s">
        <v>82</v>
      </c>
      <c r="N5" s="34" t="s">
        <v>83</v>
      </c>
      <c r="O5" s="34" t="s">
        <v>84</v>
      </c>
      <c r="P5" s="201"/>
      <c r="Q5" s="34" t="s">
        <v>82</v>
      </c>
      <c r="R5" s="34" t="s">
        <v>83</v>
      </c>
      <c r="S5" s="34" t="s">
        <v>84</v>
      </c>
      <c r="T5" s="201"/>
      <c r="U5" s="34" t="s">
        <v>82</v>
      </c>
      <c r="V5" s="34" t="s">
        <v>83</v>
      </c>
      <c r="W5" s="34" t="s">
        <v>84</v>
      </c>
    </row>
    <row r="6" spans="1:27" s="18" customFormat="1" x14ac:dyDescent="0.2">
      <c r="A6" s="143">
        <v>1</v>
      </c>
      <c r="B6" s="143">
        <v>2</v>
      </c>
      <c r="C6" s="143">
        <f>B6+1</f>
        <v>3</v>
      </c>
      <c r="D6" s="143">
        <f t="shared" ref="D6:H6" si="0">C6+1</f>
        <v>4</v>
      </c>
      <c r="E6" s="143">
        <f t="shared" si="0"/>
        <v>5</v>
      </c>
      <c r="F6" s="143">
        <f t="shared" si="0"/>
        <v>6</v>
      </c>
      <c r="G6" s="143">
        <f t="shared" si="0"/>
        <v>7</v>
      </c>
      <c r="H6" s="143">
        <f t="shared" si="0"/>
        <v>8</v>
      </c>
      <c r="I6" s="143">
        <f t="shared" ref="I6" si="1">H6+1</f>
        <v>9</v>
      </c>
      <c r="J6" s="143">
        <f t="shared" ref="J6" si="2">I6+1</f>
        <v>10</v>
      </c>
      <c r="K6" s="143">
        <f t="shared" ref="K6:L6" si="3">J6+1</f>
        <v>11</v>
      </c>
      <c r="L6" s="152">
        <f t="shared" si="3"/>
        <v>12</v>
      </c>
      <c r="M6" s="152">
        <f t="shared" ref="M6" si="4">L6+1</f>
        <v>13</v>
      </c>
      <c r="N6" s="152">
        <f t="shared" ref="N6" si="5">M6+1</f>
        <v>14</v>
      </c>
      <c r="O6" s="152">
        <f t="shared" ref="O6" si="6">N6+1</f>
        <v>15</v>
      </c>
      <c r="P6" s="154">
        <f t="shared" ref="P6" si="7">O6+1</f>
        <v>16</v>
      </c>
      <c r="Q6" s="154">
        <f t="shared" ref="Q6" si="8">P6+1</f>
        <v>17</v>
      </c>
      <c r="R6" s="154">
        <f t="shared" ref="R6" si="9">Q6+1</f>
        <v>18</v>
      </c>
      <c r="S6" s="154">
        <f t="shared" ref="S6" si="10">R6+1</f>
        <v>19</v>
      </c>
      <c r="T6" s="156">
        <f t="shared" ref="T6" si="11">S6+1</f>
        <v>20</v>
      </c>
      <c r="U6" s="156">
        <f t="shared" ref="U6" si="12">T6+1</f>
        <v>21</v>
      </c>
      <c r="V6" s="156">
        <f t="shared" ref="V6" si="13">U6+1</f>
        <v>22</v>
      </c>
      <c r="W6" s="156">
        <f t="shared" ref="W6" si="14">V6+1</f>
        <v>23</v>
      </c>
    </row>
    <row r="7" spans="1:27" s="18" customFormat="1" x14ac:dyDescent="0.2">
      <c r="A7" s="146" t="s">
        <v>1</v>
      </c>
      <c r="B7" s="35" t="s">
        <v>45</v>
      </c>
      <c r="C7" s="19" t="s">
        <v>5</v>
      </c>
      <c r="D7" s="36">
        <f t="shared" ref="D7:H7" si="15">D8+D9</f>
        <v>1483285.6669999999</v>
      </c>
      <c r="E7" s="36">
        <f>E8</f>
        <v>680909</v>
      </c>
      <c r="F7" s="37">
        <f>F8</f>
        <v>695969</v>
      </c>
      <c r="G7" s="38">
        <f>G8</f>
        <v>1376878</v>
      </c>
      <c r="H7" s="39">
        <f t="shared" si="15"/>
        <v>1483285.6669999999</v>
      </c>
      <c r="I7" s="36">
        <f>I8</f>
        <v>0</v>
      </c>
      <c r="J7" s="37">
        <f>J8</f>
        <v>0</v>
      </c>
      <c r="K7" s="38">
        <f>K8</f>
        <v>0</v>
      </c>
      <c r="L7" s="39">
        <f t="shared" ref="L7" si="16">L8+L9</f>
        <v>1483285.6669999999</v>
      </c>
      <c r="M7" s="36">
        <f>M8</f>
        <v>0</v>
      </c>
      <c r="N7" s="37">
        <f>N8</f>
        <v>0</v>
      </c>
      <c r="O7" s="38">
        <f>O8</f>
        <v>0</v>
      </c>
      <c r="P7" s="39">
        <f t="shared" ref="P7" si="17">P8+P9</f>
        <v>1483285.6669999999</v>
      </c>
      <c r="Q7" s="36">
        <f>Q8</f>
        <v>0</v>
      </c>
      <c r="R7" s="37">
        <f>R8</f>
        <v>0</v>
      </c>
      <c r="S7" s="38">
        <f>S8</f>
        <v>0</v>
      </c>
      <c r="T7" s="39">
        <f t="shared" ref="T7" si="18">T8+T9</f>
        <v>1483285.6669999999</v>
      </c>
      <c r="U7" s="36">
        <f>U8</f>
        <v>0</v>
      </c>
      <c r="V7" s="37">
        <f>V8</f>
        <v>0</v>
      </c>
      <c r="W7" s="38">
        <f>W8</f>
        <v>0</v>
      </c>
    </row>
    <row r="8" spans="1:27" s="18" customFormat="1" x14ac:dyDescent="0.2">
      <c r="A8" s="40" t="s">
        <v>14</v>
      </c>
      <c r="B8" s="41" t="s">
        <v>46</v>
      </c>
      <c r="C8" s="144" t="s">
        <v>5</v>
      </c>
      <c r="D8" s="42">
        <v>1483285.6669999999</v>
      </c>
      <c r="E8" s="43">
        <v>680909</v>
      </c>
      <c r="F8" s="44">
        <v>695969</v>
      </c>
      <c r="G8" s="45">
        <f>E8+F8</f>
        <v>1376878</v>
      </c>
      <c r="H8" s="46">
        <f>D8</f>
        <v>1483285.6669999999</v>
      </c>
      <c r="I8" s="109"/>
      <c r="J8" s="110"/>
      <c r="K8" s="45">
        <f>I8+J8</f>
        <v>0</v>
      </c>
      <c r="L8" s="46">
        <f>H8</f>
        <v>1483285.6669999999</v>
      </c>
      <c r="M8" s="109"/>
      <c r="N8" s="110"/>
      <c r="O8" s="45">
        <f>M8+N8</f>
        <v>0</v>
      </c>
      <c r="P8" s="46">
        <f>L8</f>
        <v>1483285.6669999999</v>
      </c>
      <c r="Q8" s="109"/>
      <c r="R8" s="110"/>
      <c r="S8" s="45">
        <f>Q8+R8</f>
        <v>0</v>
      </c>
      <c r="T8" s="46">
        <f>P8</f>
        <v>1483285.6669999999</v>
      </c>
      <c r="U8" s="109"/>
      <c r="V8" s="110"/>
      <c r="W8" s="45">
        <f>U8+V8</f>
        <v>0</v>
      </c>
      <c r="X8" s="47"/>
      <c r="Y8" s="47"/>
      <c r="Z8" s="47"/>
      <c r="AA8" s="47"/>
    </row>
    <row r="9" spans="1:27" s="18" customFormat="1" x14ac:dyDescent="0.2">
      <c r="A9" s="68" t="s">
        <v>15</v>
      </c>
      <c r="B9" s="48" t="s">
        <v>47</v>
      </c>
      <c r="C9" s="20" t="s">
        <v>5</v>
      </c>
      <c r="D9" s="42"/>
      <c r="E9" s="42"/>
      <c r="F9" s="49"/>
      <c r="G9" s="50"/>
      <c r="H9" s="46"/>
      <c r="I9" s="42"/>
      <c r="J9" s="49"/>
      <c r="K9" s="50"/>
      <c r="L9" s="46"/>
      <c r="M9" s="42"/>
      <c r="N9" s="49"/>
      <c r="O9" s="50"/>
      <c r="P9" s="46"/>
      <c r="Q9" s="42"/>
      <c r="R9" s="49"/>
      <c r="S9" s="50"/>
      <c r="T9" s="46"/>
      <c r="U9" s="42"/>
      <c r="V9" s="49"/>
      <c r="W9" s="50"/>
    </row>
    <row r="10" spans="1:27" s="18" customFormat="1" ht="35.25" customHeight="1" x14ac:dyDescent="0.2">
      <c r="A10" s="69" t="s">
        <v>2</v>
      </c>
      <c r="B10" s="51" t="s">
        <v>48</v>
      </c>
      <c r="C10" s="20" t="s">
        <v>5</v>
      </c>
      <c r="D10" s="52"/>
      <c r="E10" s="52"/>
      <c r="F10" s="53"/>
      <c r="G10" s="54"/>
      <c r="H10" s="55"/>
      <c r="I10" s="52"/>
      <c r="J10" s="53"/>
      <c r="K10" s="54"/>
      <c r="L10" s="55"/>
      <c r="M10" s="52"/>
      <c r="N10" s="53"/>
      <c r="O10" s="54"/>
      <c r="P10" s="55"/>
      <c r="Q10" s="52"/>
      <c r="R10" s="53"/>
      <c r="S10" s="54"/>
      <c r="T10" s="55"/>
      <c r="U10" s="52"/>
      <c r="V10" s="53"/>
      <c r="W10" s="54"/>
    </row>
    <row r="11" spans="1:27" s="18" customFormat="1" ht="18.75" customHeight="1" x14ac:dyDescent="0.2">
      <c r="A11" s="68" t="s">
        <v>0</v>
      </c>
      <c r="B11" s="24" t="s">
        <v>49</v>
      </c>
      <c r="C11" s="20" t="s">
        <v>5</v>
      </c>
      <c r="D11" s="42">
        <v>420000</v>
      </c>
      <c r="E11" s="42">
        <v>241833</v>
      </c>
      <c r="F11" s="49">
        <v>207869</v>
      </c>
      <c r="G11" s="50">
        <f>E11+F11</f>
        <v>449702</v>
      </c>
      <c r="H11" s="46">
        <f>D11</f>
        <v>420000</v>
      </c>
      <c r="I11" s="111"/>
      <c r="J11" s="112"/>
      <c r="K11" s="50">
        <f>I11+J11</f>
        <v>0</v>
      </c>
      <c r="L11" s="46">
        <f>H11</f>
        <v>420000</v>
      </c>
      <c r="M11" s="111"/>
      <c r="N11" s="112"/>
      <c r="O11" s="50">
        <f>M11+N11</f>
        <v>0</v>
      </c>
      <c r="P11" s="46">
        <f>L11</f>
        <v>420000</v>
      </c>
      <c r="Q11" s="111"/>
      <c r="R11" s="112"/>
      <c r="S11" s="50">
        <f>Q11+R11</f>
        <v>0</v>
      </c>
      <c r="T11" s="46">
        <f>P11</f>
        <v>420000</v>
      </c>
      <c r="U11" s="111"/>
      <c r="V11" s="112"/>
      <c r="W11" s="50">
        <f>U11+V11</f>
        <v>0</v>
      </c>
    </row>
    <row r="12" spans="1:27" s="18" customFormat="1" x14ac:dyDescent="0.2">
      <c r="A12" s="68" t="s">
        <v>3</v>
      </c>
      <c r="B12" s="24" t="s">
        <v>50</v>
      </c>
      <c r="C12" s="20" t="s">
        <v>5</v>
      </c>
      <c r="D12" s="42">
        <f t="shared" ref="D12:H12" si="19">D7+D10-D11</f>
        <v>1063285.6669999999</v>
      </c>
      <c r="E12" s="52">
        <f t="shared" si="19"/>
        <v>439076</v>
      </c>
      <c r="F12" s="53">
        <f t="shared" si="19"/>
        <v>488100</v>
      </c>
      <c r="G12" s="56">
        <f t="shared" si="19"/>
        <v>927176</v>
      </c>
      <c r="H12" s="46">
        <f t="shared" si="19"/>
        <v>1063285.6669999999</v>
      </c>
      <c r="I12" s="52">
        <f t="shared" ref="I12:L12" si="20">I7+I10-I11</f>
        <v>0</v>
      </c>
      <c r="J12" s="53">
        <f t="shared" si="20"/>
        <v>0</v>
      </c>
      <c r="K12" s="56">
        <f t="shared" si="20"/>
        <v>0</v>
      </c>
      <c r="L12" s="46">
        <f t="shared" si="20"/>
        <v>1063285.6669999999</v>
      </c>
      <c r="M12" s="52">
        <f t="shared" ref="M12:W12" si="21">M7+M10-M11</f>
        <v>0</v>
      </c>
      <c r="N12" s="53">
        <f t="shared" si="21"/>
        <v>0</v>
      </c>
      <c r="O12" s="56">
        <f t="shared" si="21"/>
        <v>0</v>
      </c>
      <c r="P12" s="46">
        <f t="shared" si="21"/>
        <v>1063285.6669999999</v>
      </c>
      <c r="Q12" s="52">
        <f t="shared" si="21"/>
        <v>0</v>
      </c>
      <c r="R12" s="53">
        <f t="shared" si="21"/>
        <v>0</v>
      </c>
      <c r="S12" s="56">
        <f t="shared" si="21"/>
        <v>0</v>
      </c>
      <c r="T12" s="46">
        <f t="shared" si="21"/>
        <v>1063285.6669999999</v>
      </c>
      <c r="U12" s="52">
        <f t="shared" si="21"/>
        <v>0</v>
      </c>
      <c r="V12" s="53">
        <f t="shared" si="21"/>
        <v>0</v>
      </c>
      <c r="W12" s="56">
        <f t="shared" si="21"/>
        <v>0</v>
      </c>
    </row>
    <row r="13" spans="1:27" s="18" customFormat="1" x14ac:dyDescent="0.2">
      <c r="A13" s="68" t="s">
        <v>4</v>
      </c>
      <c r="B13" s="24" t="s">
        <v>51</v>
      </c>
      <c r="C13" s="20" t="s">
        <v>5</v>
      </c>
      <c r="D13" s="42">
        <f t="shared" ref="D13:H13" si="22">D14+D15</f>
        <v>0</v>
      </c>
      <c r="E13" s="42">
        <f t="shared" si="22"/>
        <v>0</v>
      </c>
      <c r="F13" s="49">
        <f t="shared" si="22"/>
        <v>0</v>
      </c>
      <c r="G13" s="50">
        <f t="shared" si="22"/>
        <v>0</v>
      </c>
      <c r="H13" s="46">
        <f t="shared" si="22"/>
        <v>0</v>
      </c>
      <c r="I13" s="42">
        <f t="shared" ref="I13:L13" si="23">I14+I15</f>
        <v>0</v>
      </c>
      <c r="J13" s="49">
        <f t="shared" si="23"/>
        <v>0</v>
      </c>
      <c r="K13" s="50">
        <f t="shared" si="23"/>
        <v>0</v>
      </c>
      <c r="L13" s="46">
        <f t="shared" si="23"/>
        <v>0</v>
      </c>
      <c r="M13" s="42">
        <f t="shared" ref="M13:W13" si="24">M14+M15</f>
        <v>0</v>
      </c>
      <c r="N13" s="49">
        <f t="shared" si="24"/>
        <v>0</v>
      </c>
      <c r="O13" s="50">
        <f t="shared" si="24"/>
        <v>0</v>
      </c>
      <c r="P13" s="46">
        <f t="shared" si="24"/>
        <v>0</v>
      </c>
      <c r="Q13" s="42">
        <f t="shared" si="24"/>
        <v>0</v>
      </c>
      <c r="R13" s="49">
        <f t="shared" si="24"/>
        <v>0</v>
      </c>
      <c r="S13" s="50">
        <f t="shared" si="24"/>
        <v>0</v>
      </c>
      <c r="T13" s="46">
        <f t="shared" si="24"/>
        <v>0</v>
      </c>
      <c r="U13" s="42">
        <f t="shared" si="24"/>
        <v>0</v>
      </c>
      <c r="V13" s="49">
        <f t="shared" si="24"/>
        <v>0</v>
      </c>
      <c r="W13" s="50">
        <f t="shared" si="24"/>
        <v>0</v>
      </c>
    </row>
    <row r="14" spans="1:27" s="18" customFormat="1" ht="18" customHeight="1" x14ac:dyDescent="0.2">
      <c r="A14" s="147" t="s">
        <v>52</v>
      </c>
      <c r="B14" s="57" t="s">
        <v>53</v>
      </c>
      <c r="C14" s="21" t="s">
        <v>5</v>
      </c>
      <c r="D14" s="42">
        <v>0</v>
      </c>
      <c r="E14" s="58"/>
      <c r="F14" s="59"/>
      <c r="G14" s="50"/>
      <c r="H14" s="46">
        <f>D14</f>
        <v>0</v>
      </c>
      <c r="I14" s="58"/>
      <c r="J14" s="59"/>
      <c r="K14" s="50"/>
      <c r="L14" s="46">
        <f>H14</f>
        <v>0</v>
      </c>
      <c r="M14" s="58"/>
      <c r="N14" s="59"/>
      <c r="O14" s="50"/>
      <c r="P14" s="46">
        <f>L14</f>
        <v>0</v>
      </c>
      <c r="Q14" s="58"/>
      <c r="R14" s="59"/>
      <c r="S14" s="50"/>
      <c r="T14" s="46">
        <f>P14</f>
        <v>0</v>
      </c>
      <c r="U14" s="58"/>
      <c r="V14" s="59"/>
      <c r="W14" s="50"/>
    </row>
    <row r="15" spans="1:27" s="18" customFormat="1" ht="18" customHeight="1" x14ac:dyDescent="0.2">
      <c r="A15" s="66" t="s">
        <v>54</v>
      </c>
      <c r="B15" s="57" t="s">
        <v>55</v>
      </c>
      <c r="C15" s="20" t="s">
        <v>5</v>
      </c>
      <c r="D15" s="60"/>
      <c r="E15" s="42"/>
      <c r="F15" s="49"/>
      <c r="G15" s="50"/>
      <c r="H15" s="46"/>
      <c r="I15" s="42"/>
      <c r="J15" s="49"/>
      <c r="K15" s="50"/>
      <c r="L15" s="46"/>
      <c r="M15" s="42"/>
      <c r="N15" s="49"/>
      <c r="O15" s="50"/>
      <c r="P15" s="46"/>
      <c r="Q15" s="42"/>
      <c r="R15" s="49"/>
      <c r="S15" s="50"/>
      <c r="T15" s="46"/>
      <c r="U15" s="42"/>
      <c r="V15" s="49"/>
      <c r="W15" s="50"/>
    </row>
    <row r="16" spans="1:27" s="23" customFormat="1" ht="31.5" customHeight="1" x14ac:dyDescent="0.2">
      <c r="A16" s="61" t="s">
        <v>56</v>
      </c>
      <c r="B16" s="62" t="s">
        <v>57</v>
      </c>
      <c r="C16" s="22" t="s">
        <v>5</v>
      </c>
      <c r="D16" s="52">
        <f t="shared" ref="D16:H16" si="25">D12-D13</f>
        <v>1063285.6669999999</v>
      </c>
      <c r="E16" s="63">
        <f t="shared" si="25"/>
        <v>439076</v>
      </c>
      <c r="F16" s="64">
        <f t="shared" si="25"/>
        <v>488100</v>
      </c>
      <c r="G16" s="54">
        <f t="shared" si="25"/>
        <v>927176</v>
      </c>
      <c r="H16" s="55">
        <f t="shared" si="25"/>
        <v>1063285.6669999999</v>
      </c>
      <c r="I16" s="63">
        <f t="shared" ref="I16:L16" si="26">I12-I13</f>
        <v>0</v>
      </c>
      <c r="J16" s="64">
        <f t="shared" si="26"/>
        <v>0</v>
      </c>
      <c r="K16" s="54">
        <f t="shared" si="26"/>
        <v>0</v>
      </c>
      <c r="L16" s="55">
        <f t="shared" si="26"/>
        <v>1063285.6669999999</v>
      </c>
      <c r="M16" s="63">
        <f t="shared" ref="M16:W16" si="27">M12-M13</f>
        <v>0</v>
      </c>
      <c r="N16" s="64">
        <f t="shared" si="27"/>
        <v>0</v>
      </c>
      <c r="O16" s="54">
        <f t="shared" si="27"/>
        <v>0</v>
      </c>
      <c r="P16" s="55">
        <f t="shared" si="27"/>
        <v>1063285.6669999999</v>
      </c>
      <c r="Q16" s="63">
        <f t="shared" si="27"/>
        <v>0</v>
      </c>
      <c r="R16" s="64">
        <f t="shared" si="27"/>
        <v>0</v>
      </c>
      <c r="S16" s="54">
        <f t="shared" si="27"/>
        <v>0</v>
      </c>
      <c r="T16" s="55">
        <f t="shared" si="27"/>
        <v>1063285.6669999999</v>
      </c>
      <c r="U16" s="63">
        <f t="shared" si="27"/>
        <v>0</v>
      </c>
      <c r="V16" s="64">
        <f t="shared" si="27"/>
        <v>0</v>
      </c>
      <c r="W16" s="54">
        <f t="shared" si="27"/>
        <v>0</v>
      </c>
    </row>
    <row r="17" spans="1:23" s="18" customFormat="1" ht="18.75" customHeight="1" x14ac:dyDescent="0.2">
      <c r="A17" s="65" t="s">
        <v>58</v>
      </c>
      <c r="B17" s="24" t="s">
        <v>59</v>
      </c>
      <c r="C17" s="20" t="s">
        <v>5</v>
      </c>
      <c r="D17" s="42">
        <f t="shared" ref="D17:H17" si="28">D18+D19+D20</f>
        <v>0</v>
      </c>
      <c r="E17" s="42">
        <f t="shared" si="28"/>
        <v>0</v>
      </c>
      <c r="F17" s="49">
        <f t="shared" si="28"/>
        <v>0</v>
      </c>
      <c r="G17" s="45">
        <f>G18+G19+G20</f>
        <v>0</v>
      </c>
      <c r="H17" s="46">
        <f t="shared" si="28"/>
        <v>0</v>
      </c>
      <c r="I17" s="42">
        <f t="shared" ref="I17:J17" si="29">I18+I19+I20</f>
        <v>0</v>
      </c>
      <c r="J17" s="49">
        <f t="shared" si="29"/>
        <v>0</v>
      </c>
      <c r="K17" s="45">
        <f>K18+K19+K20</f>
        <v>0</v>
      </c>
      <c r="L17" s="46">
        <f t="shared" ref="L17:N17" si="30">L18+L19+L20</f>
        <v>0</v>
      </c>
      <c r="M17" s="42">
        <f t="shared" si="30"/>
        <v>0</v>
      </c>
      <c r="N17" s="49">
        <f t="shared" si="30"/>
        <v>0</v>
      </c>
      <c r="O17" s="45">
        <f>O18+O19+O20</f>
        <v>0</v>
      </c>
      <c r="P17" s="46">
        <f t="shared" ref="P17:R17" si="31">P18+P19+P20</f>
        <v>0</v>
      </c>
      <c r="Q17" s="42">
        <f t="shared" si="31"/>
        <v>0</v>
      </c>
      <c r="R17" s="49">
        <f t="shared" si="31"/>
        <v>0</v>
      </c>
      <c r="S17" s="45">
        <f>S18+S19+S20</f>
        <v>0</v>
      </c>
      <c r="T17" s="46">
        <f t="shared" ref="T17:V17" si="32">T18+T19+T20</f>
        <v>0</v>
      </c>
      <c r="U17" s="42">
        <f t="shared" si="32"/>
        <v>0</v>
      </c>
      <c r="V17" s="49">
        <f t="shared" si="32"/>
        <v>0</v>
      </c>
      <c r="W17" s="45">
        <f>W18+W19+W20</f>
        <v>0</v>
      </c>
    </row>
    <row r="18" spans="1:23" s="18" customFormat="1" ht="18" customHeight="1" x14ac:dyDescent="0.2">
      <c r="A18" s="66" t="s">
        <v>60</v>
      </c>
      <c r="B18" s="67" t="s">
        <v>61</v>
      </c>
      <c r="C18" s="21" t="s">
        <v>5</v>
      </c>
      <c r="D18" s="42"/>
      <c r="E18" s="58"/>
      <c r="F18" s="59"/>
      <c r="G18" s="50"/>
      <c r="H18" s="46"/>
      <c r="I18" s="58"/>
      <c r="J18" s="59"/>
      <c r="K18" s="50"/>
      <c r="L18" s="46"/>
      <c r="M18" s="58"/>
      <c r="N18" s="59"/>
      <c r="O18" s="50"/>
      <c r="P18" s="46"/>
      <c r="Q18" s="58"/>
      <c r="R18" s="59"/>
      <c r="S18" s="50"/>
      <c r="T18" s="46"/>
      <c r="U18" s="58"/>
      <c r="V18" s="59"/>
      <c r="W18" s="50"/>
    </row>
    <row r="19" spans="1:23" s="18" customFormat="1" x14ac:dyDescent="0.2">
      <c r="A19" s="68" t="s">
        <v>62</v>
      </c>
      <c r="B19" s="57" t="s">
        <v>63</v>
      </c>
      <c r="C19" s="20" t="s">
        <v>5</v>
      </c>
      <c r="D19" s="42">
        <v>0</v>
      </c>
      <c r="E19" s="42"/>
      <c r="F19" s="49"/>
      <c r="G19" s="45"/>
      <c r="H19" s="46">
        <f>D19</f>
        <v>0</v>
      </c>
      <c r="I19" s="42"/>
      <c r="J19" s="49"/>
      <c r="K19" s="45"/>
      <c r="L19" s="46">
        <f>H19</f>
        <v>0</v>
      </c>
      <c r="M19" s="42"/>
      <c r="N19" s="49"/>
      <c r="O19" s="45"/>
      <c r="P19" s="46">
        <f>L19</f>
        <v>0</v>
      </c>
      <c r="Q19" s="42"/>
      <c r="R19" s="49"/>
      <c r="S19" s="45"/>
      <c r="T19" s="46">
        <f>P19</f>
        <v>0</v>
      </c>
      <c r="U19" s="42"/>
      <c r="V19" s="49"/>
      <c r="W19" s="45"/>
    </row>
    <row r="20" spans="1:23" s="18" customFormat="1" x14ac:dyDescent="0.2">
      <c r="A20" s="68" t="s">
        <v>64</v>
      </c>
      <c r="B20" s="57" t="s">
        <v>65</v>
      </c>
      <c r="C20" s="20" t="s">
        <v>5</v>
      </c>
      <c r="D20" s="42">
        <v>0</v>
      </c>
      <c r="E20" s="42"/>
      <c r="F20" s="49"/>
      <c r="G20" s="50"/>
      <c r="H20" s="46">
        <f>D20</f>
        <v>0</v>
      </c>
      <c r="I20" s="42"/>
      <c r="J20" s="49"/>
      <c r="K20" s="50"/>
      <c r="L20" s="46">
        <f>H20</f>
        <v>0</v>
      </c>
      <c r="M20" s="42"/>
      <c r="N20" s="49"/>
      <c r="O20" s="50"/>
      <c r="P20" s="46">
        <f>L20</f>
        <v>0</v>
      </c>
      <c r="Q20" s="42"/>
      <c r="R20" s="49"/>
      <c r="S20" s="50"/>
      <c r="T20" s="46">
        <f>P20</f>
        <v>0</v>
      </c>
      <c r="U20" s="42"/>
      <c r="V20" s="49"/>
      <c r="W20" s="50"/>
    </row>
    <row r="21" spans="1:23" s="18" customFormat="1" x14ac:dyDescent="0.2">
      <c r="A21" s="69" t="s">
        <v>66</v>
      </c>
      <c r="B21" s="51" t="s">
        <v>67</v>
      </c>
      <c r="C21" s="20" t="s">
        <v>5</v>
      </c>
      <c r="D21" s="52">
        <f t="shared" ref="D21:H21" si="33">D16-D17</f>
        <v>1063285.6669999999</v>
      </c>
      <c r="E21" s="96">
        <f>E16-E17</f>
        <v>439076</v>
      </c>
      <c r="F21" s="97">
        <f t="shared" ref="F21" si="34">F16-F17</f>
        <v>488100</v>
      </c>
      <c r="G21" s="98">
        <f>G16-G17</f>
        <v>927176</v>
      </c>
      <c r="H21" s="55">
        <f t="shared" si="33"/>
        <v>1063285.6669999999</v>
      </c>
      <c r="I21" s="70">
        <f>I16-I17</f>
        <v>0</v>
      </c>
      <c r="J21" s="71">
        <f t="shared" ref="J21" si="35">J16-J17</f>
        <v>0</v>
      </c>
      <c r="K21" s="72">
        <f>K16-K17</f>
        <v>0</v>
      </c>
      <c r="L21" s="55">
        <f t="shared" ref="L21" si="36">L16-L17</f>
        <v>1063285.6669999999</v>
      </c>
      <c r="M21" s="70">
        <f>M16-M17</f>
        <v>0</v>
      </c>
      <c r="N21" s="71">
        <f t="shared" ref="N21" si="37">N16-N17</f>
        <v>0</v>
      </c>
      <c r="O21" s="72">
        <f>O16-O17</f>
        <v>0</v>
      </c>
      <c r="P21" s="55">
        <f t="shared" ref="P21" si="38">P16-P17</f>
        <v>1063285.6669999999</v>
      </c>
      <c r="Q21" s="70">
        <f>Q16-Q17</f>
        <v>0</v>
      </c>
      <c r="R21" s="71">
        <f t="shared" ref="R21" si="39">R16-R17</f>
        <v>0</v>
      </c>
      <c r="S21" s="72">
        <f>S16-S17</f>
        <v>0</v>
      </c>
      <c r="T21" s="55">
        <f t="shared" ref="T21" si="40">T16-T17</f>
        <v>1063285.6669999999</v>
      </c>
      <c r="U21" s="70">
        <f>U16-U17</f>
        <v>0</v>
      </c>
      <c r="V21" s="71">
        <f t="shared" ref="V21" si="41">V16-V17</f>
        <v>0</v>
      </c>
      <c r="W21" s="72">
        <f>W16-W17</f>
        <v>0</v>
      </c>
    </row>
    <row r="22" spans="1:23" s="18" customFormat="1" x14ac:dyDescent="0.2">
      <c r="A22" s="69"/>
      <c r="B22" s="24" t="s">
        <v>68</v>
      </c>
      <c r="C22" s="20"/>
      <c r="D22" s="42">
        <f t="shared" ref="D22:G22" si="42">D23+D30+D33</f>
        <v>1063285.6669999999</v>
      </c>
      <c r="E22" s="99">
        <f t="shared" si="42"/>
        <v>439076</v>
      </c>
      <c r="F22" s="103">
        <f t="shared" si="42"/>
        <v>488100</v>
      </c>
      <c r="G22" s="108">
        <f t="shared" si="42"/>
        <v>927176</v>
      </c>
      <c r="H22" s="46">
        <f t="shared" ref="H22:W22" si="43">H23+H30+H33</f>
        <v>1063285.6669999999</v>
      </c>
      <c r="I22" s="73">
        <f t="shared" si="43"/>
        <v>0</v>
      </c>
      <c r="J22" s="74">
        <f t="shared" si="43"/>
        <v>0</v>
      </c>
      <c r="K22" s="75">
        <f t="shared" si="43"/>
        <v>0</v>
      </c>
      <c r="L22" s="46">
        <f t="shared" si="43"/>
        <v>1063285.6669999999</v>
      </c>
      <c r="M22" s="73">
        <f t="shared" si="43"/>
        <v>0</v>
      </c>
      <c r="N22" s="74">
        <f t="shared" si="43"/>
        <v>0</v>
      </c>
      <c r="O22" s="75">
        <f t="shared" si="43"/>
        <v>0</v>
      </c>
      <c r="P22" s="46">
        <f t="shared" si="43"/>
        <v>1063285.6669999999</v>
      </c>
      <c r="Q22" s="73">
        <f t="shared" si="43"/>
        <v>0</v>
      </c>
      <c r="R22" s="74">
        <f t="shared" si="43"/>
        <v>0</v>
      </c>
      <c r="S22" s="75">
        <f t="shared" si="43"/>
        <v>0</v>
      </c>
      <c r="T22" s="46">
        <f t="shared" si="43"/>
        <v>1063285.6669999999</v>
      </c>
      <c r="U22" s="73">
        <f t="shared" si="43"/>
        <v>0</v>
      </c>
      <c r="V22" s="74">
        <f t="shared" si="43"/>
        <v>0</v>
      </c>
      <c r="W22" s="75">
        <f t="shared" si="43"/>
        <v>0</v>
      </c>
    </row>
    <row r="23" spans="1:23" s="23" customFormat="1" x14ac:dyDescent="0.2">
      <c r="A23" s="148" t="s">
        <v>69</v>
      </c>
      <c r="B23" s="76" t="s">
        <v>70</v>
      </c>
      <c r="C23" s="25" t="s">
        <v>5</v>
      </c>
      <c r="D23" s="52">
        <f t="shared" ref="D23:H23" si="44">D24+D27</f>
        <v>0</v>
      </c>
      <c r="E23" s="100">
        <f t="shared" si="44"/>
        <v>0</v>
      </c>
      <c r="F23" s="101">
        <f t="shared" si="44"/>
        <v>0</v>
      </c>
      <c r="G23" s="102">
        <f t="shared" si="44"/>
        <v>0</v>
      </c>
      <c r="H23" s="55">
        <f t="shared" si="44"/>
        <v>0</v>
      </c>
      <c r="I23" s="77">
        <f t="shared" ref="I23:L23" si="45">I24+I27</f>
        <v>0</v>
      </c>
      <c r="J23" s="78">
        <f t="shared" si="45"/>
        <v>0</v>
      </c>
      <c r="K23" s="54">
        <f t="shared" si="45"/>
        <v>0</v>
      </c>
      <c r="L23" s="55">
        <f t="shared" si="45"/>
        <v>0</v>
      </c>
      <c r="M23" s="77">
        <f t="shared" ref="M23:W23" si="46">M24+M27</f>
        <v>0</v>
      </c>
      <c r="N23" s="78">
        <f t="shared" si="46"/>
        <v>0</v>
      </c>
      <c r="O23" s="54">
        <f t="shared" si="46"/>
        <v>0</v>
      </c>
      <c r="P23" s="55">
        <f t="shared" si="46"/>
        <v>0</v>
      </c>
      <c r="Q23" s="77">
        <f t="shared" si="46"/>
        <v>0</v>
      </c>
      <c r="R23" s="78">
        <f t="shared" si="46"/>
        <v>0</v>
      </c>
      <c r="S23" s="54">
        <f t="shared" si="46"/>
        <v>0</v>
      </c>
      <c r="T23" s="55">
        <f t="shared" si="46"/>
        <v>0</v>
      </c>
      <c r="U23" s="77">
        <f t="shared" si="46"/>
        <v>0</v>
      </c>
      <c r="V23" s="78">
        <f t="shared" si="46"/>
        <v>0</v>
      </c>
      <c r="W23" s="54">
        <f t="shared" si="46"/>
        <v>0</v>
      </c>
    </row>
    <row r="24" spans="1:23" s="18" customFormat="1" ht="15.75" customHeight="1" x14ac:dyDescent="0.2">
      <c r="A24" s="68"/>
      <c r="B24" s="57" t="s">
        <v>71</v>
      </c>
      <c r="C24" s="20" t="s">
        <v>5</v>
      </c>
      <c r="D24" s="42"/>
      <c r="E24" s="99">
        <f t="shared" ref="E24:G24" si="47">E25+E26</f>
        <v>0</v>
      </c>
      <c r="F24" s="103">
        <f t="shared" si="47"/>
        <v>0</v>
      </c>
      <c r="G24" s="104">
        <f t="shared" si="47"/>
        <v>0</v>
      </c>
      <c r="H24" s="46"/>
      <c r="I24" s="42">
        <f t="shared" ref="I24:K24" si="48">I25+I26</f>
        <v>0</v>
      </c>
      <c r="J24" s="49">
        <f t="shared" si="48"/>
        <v>0</v>
      </c>
      <c r="K24" s="79">
        <f t="shared" si="48"/>
        <v>0</v>
      </c>
      <c r="L24" s="46"/>
      <c r="M24" s="42">
        <f t="shared" ref="M24:O24" si="49">M25+M26</f>
        <v>0</v>
      </c>
      <c r="N24" s="49">
        <f t="shared" si="49"/>
        <v>0</v>
      </c>
      <c r="O24" s="79">
        <f t="shared" si="49"/>
        <v>0</v>
      </c>
      <c r="P24" s="46"/>
      <c r="Q24" s="42">
        <f t="shared" ref="Q24:S24" si="50">Q25+Q26</f>
        <v>0</v>
      </c>
      <c r="R24" s="49">
        <f t="shared" si="50"/>
        <v>0</v>
      </c>
      <c r="S24" s="79">
        <f t="shared" si="50"/>
        <v>0</v>
      </c>
      <c r="T24" s="46"/>
      <c r="U24" s="42">
        <f t="shared" ref="U24:W24" si="51">U25+U26</f>
        <v>0</v>
      </c>
      <c r="V24" s="49">
        <f t="shared" si="51"/>
        <v>0</v>
      </c>
      <c r="W24" s="79">
        <f t="shared" si="51"/>
        <v>0</v>
      </c>
    </row>
    <row r="25" spans="1:23" s="18" customFormat="1" x14ac:dyDescent="0.2">
      <c r="A25" s="40"/>
      <c r="B25" s="80" t="s">
        <v>72</v>
      </c>
      <c r="C25" s="144" t="s">
        <v>5</v>
      </c>
      <c r="D25" s="42"/>
      <c r="E25" s="105"/>
      <c r="F25" s="106"/>
      <c r="G25" s="104"/>
      <c r="H25" s="46"/>
      <c r="I25" s="43"/>
      <c r="J25" s="44"/>
      <c r="K25" s="79"/>
      <c r="L25" s="46"/>
      <c r="M25" s="43"/>
      <c r="N25" s="44"/>
      <c r="O25" s="79"/>
      <c r="P25" s="46"/>
      <c r="Q25" s="43"/>
      <c r="R25" s="44"/>
      <c r="S25" s="79"/>
      <c r="T25" s="46"/>
      <c r="U25" s="43"/>
      <c r="V25" s="44"/>
      <c r="W25" s="79"/>
    </row>
    <row r="26" spans="1:23" s="18" customFormat="1" x14ac:dyDescent="0.2">
      <c r="A26" s="68"/>
      <c r="B26" s="48" t="s">
        <v>73</v>
      </c>
      <c r="C26" s="20" t="s">
        <v>5</v>
      </c>
      <c r="D26" s="42"/>
      <c r="E26" s="99"/>
      <c r="F26" s="103"/>
      <c r="G26" s="107"/>
      <c r="H26" s="46"/>
      <c r="I26" s="42"/>
      <c r="J26" s="49"/>
      <c r="K26" s="45"/>
      <c r="L26" s="46"/>
      <c r="M26" s="42"/>
      <c r="N26" s="49"/>
      <c r="O26" s="45"/>
      <c r="P26" s="46"/>
      <c r="Q26" s="42"/>
      <c r="R26" s="49"/>
      <c r="S26" s="45"/>
      <c r="T26" s="46"/>
      <c r="U26" s="42"/>
      <c r="V26" s="49"/>
      <c r="W26" s="45"/>
    </row>
    <row r="27" spans="1:23" s="18" customFormat="1" x14ac:dyDescent="0.2">
      <c r="A27" s="68" t="s">
        <v>74</v>
      </c>
      <c r="B27" s="57" t="s">
        <v>75</v>
      </c>
      <c r="C27" s="20" t="s">
        <v>5</v>
      </c>
      <c r="D27" s="42"/>
      <c r="E27" s="99"/>
      <c r="F27" s="103"/>
      <c r="G27" s="108"/>
      <c r="H27" s="46"/>
      <c r="I27" s="42"/>
      <c r="J27" s="49"/>
      <c r="K27" s="50"/>
      <c r="L27" s="46"/>
      <c r="M27" s="42"/>
      <c r="N27" s="49"/>
      <c r="O27" s="50"/>
      <c r="P27" s="46"/>
      <c r="Q27" s="42"/>
      <c r="R27" s="49"/>
      <c r="S27" s="50"/>
      <c r="T27" s="46"/>
      <c r="U27" s="42"/>
      <c r="V27" s="49"/>
      <c r="W27" s="50"/>
    </row>
    <row r="28" spans="1:23" s="18" customFormat="1" x14ac:dyDescent="0.2">
      <c r="A28" s="68"/>
      <c r="B28" s="48" t="s">
        <v>72</v>
      </c>
      <c r="C28" s="20" t="s">
        <v>5</v>
      </c>
      <c r="D28" s="42"/>
      <c r="E28" s="99"/>
      <c r="F28" s="103"/>
      <c r="G28" s="107"/>
      <c r="H28" s="46"/>
      <c r="I28" s="42"/>
      <c r="J28" s="49"/>
      <c r="K28" s="45"/>
      <c r="L28" s="46"/>
      <c r="M28" s="42"/>
      <c r="N28" s="49"/>
      <c r="O28" s="45"/>
      <c r="P28" s="46"/>
      <c r="Q28" s="42"/>
      <c r="R28" s="49"/>
      <c r="S28" s="45"/>
      <c r="T28" s="46"/>
      <c r="U28" s="42"/>
      <c r="V28" s="49"/>
      <c r="W28" s="45"/>
    </row>
    <row r="29" spans="1:23" s="18" customFormat="1" x14ac:dyDescent="0.2">
      <c r="A29" s="68"/>
      <c r="B29" s="48" t="s">
        <v>73</v>
      </c>
      <c r="C29" s="20" t="s">
        <v>5</v>
      </c>
      <c r="D29" s="42"/>
      <c r="E29" s="42"/>
      <c r="F29" s="49"/>
      <c r="G29" s="50"/>
      <c r="H29" s="46"/>
      <c r="I29" s="42"/>
      <c r="J29" s="49"/>
      <c r="K29" s="50"/>
      <c r="L29" s="46"/>
      <c r="M29" s="42"/>
      <c r="N29" s="49"/>
      <c r="O29" s="50"/>
      <c r="P29" s="46"/>
      <c r="Q29" s="42"/>
      <c r="R29" s="49"/>
      <c r="S29" s="50"/>
      <c r="T29" s="46"/>
      <c r="U29" s="42"/>
      <c r="V29" s="49"/>
      <c r="W29" s="50"/>
    </row>
    <row r="30" spans="1:23" s="23" customFormat="1" x14ac:dyDescent="0.2">
      <c r="A30" s="148" t="s">
        <v>76</v>
      </c>
      <c r="B30" s="81" t="s">
        <v>77</v>
      </c>
      <c r="C30" s="25" t="s">
        <v>5</v>
      </c>
      <c r="D30" s="52">
        <f>D31+D32</f>
        <v>0</v>
      </c>
      <c r="E30" s="77">
        <f t="shared" ref="E30:G30" si="52">E31+E32</f>
        <v>0</v>
      </c>
      <c r="F30" s="78">
        <f t="shared" si="52"/>
        <v>0</v>
      </c>
      <c r="G30" s="54">
        <f t="shared" si="52"/>
        <v>0</v>
      </c>
      <c r="H30" s="55">
        <f t="shared" ref="H30:K30" si="53">H31+H32</f>
        <v>0</v>
      </c>
      <c r="I30" s="77">
        <f t="shared" si="53"/>
        <v>0</v>
      </c>
      <c r="J30" s="78">
        <f t="shared" si="53"/>
        <v>0</v>
      </c>
      <c r="K30" s="54">
        <f t="shared" si="53"/>
        <v>0</v>
      </c>
      <c r="L30" s="55">
        <f t="shared" ref="L30:W30" si="54">L31+L32</f>
        <v>0</v>
      </c>
      <c r="M30" s="77">
        <f t="shared" si="54"/>
        <v>0</v>
      </c>
      <c r="N30" s="78">
        <f t="shared" si="54"/>
        <v>0</v>
      </c>
      <c r="O30" s="54">
        <f t="shared" si="54"/>
        <v>0</v>
      </c>
      <c r="P30" s="55">
        <f t="shared" si="54"/>
        <v>0</v>
      </c>
      <c r="Q30" s="77">
        <f t="shared" si="54"/>
        <v>0</v>
      </c>
      <c r="R30" s="78">
        <f t="shared" si="54"/>
        <v>0</v>
      </c>
      <c r="S30" s="54">
        <f t="shared" si="54"/>
        <v>0</v>
      </c>
      <c r="T30" s="55">
        <f t="shared" si="54"/>
        <v>0</v>
      </c>
      <c r="U30" s="77">
        <f t="shared" si="54"/>
        <v>0</v>
      </c>
      <c r="V30" s="78">
        <f t="shared" si="54"/>
        <v>0</v>
      </c>
      <c r="W30" s="54">
        <f t="shared" si="54"/>
        <v>0</v>
      </c>
    </row>
    <row r="31" spans="1:23" s="18" customFormat="1" x14ac:dyDescent="0.2">
      <c r="A31" s="82"/>
      <c r="B31" s="83" t="s">
        <v>72</v>
      </c>
      <c r="C31" s="21" t="s">
        <v>5</v>
      </c>
      <c r="D31" s="42"/>
      <c r="E31" s="58"/>
      <c r="F31" s="59"/>
      <c r="G31" s="84"/>
      <c r="H31" s="46"/>
      <c r="I31" s="58"/>
      <c r="J31" s="59"/>
      <c r="K31" s="84"/>
      <c r="L31" s="46"/>
      <c r="M31" s="58"/>
      <c r="N31" s="59"/>
      <c r="O31" s="84"/>
      <c r="P31" s="46"/>
      <c r="Q31" s="58"/>
      <c r="R31" s="59"/>
      <c r="S31" s="84"/>
      <c r="T31" s="46"/>
      <c r="U31" s="58"/>
      <c r="V31" s="59"/>
      <c r="W31" s="84"/>
    </row>
    <row r="32" spans="1:23" s="18" customFormat="1" x14ac:dyDescent="0.2">
      <c r="A32" s="68"/>
      <c r="B32" s="85" t="s">
        <v>78</v>
      </c>
      <c r="C32" s="20" t="s">
        <v>5</v>
      </c>
      <c r="D32" s="42"/>
      <c r="E32" s="42"/>
      <c r="F32" s="49"/>
      <c r="G32" s="50"/>
      <c r="H32" s="46"/>
      <c r="I32" s="42"/>
      <c r="J32" s="49"/>
      <c r="K32" s="50"/>
      <c r="L32" s="46"/>
      <c r="M32" s="42"/>
      <c r="N32" s="49"/>
      <c r="O32" s="50"/>
      <c r="P32" s="46"/>
      <c r="Q32" s="42"/>
      <c r="R32" s="49"/>
      <c r="S32" s="50"/>
      <c r="T32" s="46"/>
      <c r="U32" s="42"/>
      <c r="V32" s="49"/>
      <c r="W32" s="50"/>
    </row>
    <row r="33" spans="1:28" s="23" customFormat="1" x14ac:dyDescent="0.2">
      <c r="A33" s="86" t="s">
        <v>79</v>
      </c>
      <c r="B33" s="87" t="s">
        <v>80</v>
      </c>
      <c r="C33" s="22" t="s">
        <v>5</v>
      </c>
      <c r="D33" s="52">
        <f>D34+D35</f>
        <v>1063285.6669999999</v>
      </c>
      <c r="E33" s="63">
        <f t="shared" ref="E33" si="55">E34+E35</f>
        <v>439076</v>
      </c>
      <c r="F33" s="64">
        <f>F34+F35</f>
        <v>488100</v>
      </c>
      <c r="G33" s="88">
        <f t="shared" ref="G33" si="56">G34+G35</f>
        <v>927176</v>
      </c>
      <c r="H33" s="55">
        <f t="shared" ref="H33:I33" si="57">H34+H35</f>
        <v>1063285.6669999999</v>
      </c>
      <c r="I33" s="63">
        <f t="shared" si="57"/>
        <v>0</v>
      </c>
      <c r="J33" s="64">
        <f>J34+J35</f>
        <v>0</v>
      </c>
      <c r="K33" s="88">
        <f t="shared" ref="K33:M33" si="58">K34+K35</f>
        <v>0</v>
      </c>
      <c r="L33" s="55">
        <f t="shared" si="58"/>
        <v>1063285.6669999999</v>
      </c>
      <c r="M33" s="63">
        <f t="shared" si="58"/>
        <v>0</v>
      </c>
      <c r="N33" s="64">
        <f>N34+N35</f>
        <v>0</v>
      </c>
      <c r="O33" s="88">
        <f t="shared" ref="O33:Q33" si="59">O34+O35</f>
        <v>0</v>
      </c>
      <c r="P33" s="55">
        <f t="shared" si="59"/>
        <v>1063285.6669999999</v>
      </c>
      <c r="Q33" s="63">
        <f t="shared" si="59"/>
        <v>0</v>
      </c>
      <c r="R33" s="64">
        <f>R34+R35</f>
        <v>0</v>
      </c>
      <c r="S33" s="88">
        <f t="shared" ref="S33:U33" si="60">S34+S35</f>
        <v>0</v>
      </c>
      <c r="T33" s="55">
        <f t="shared" si="60"/>
        <v>1063285.6669999999</v>
      </c>
      <c r="U33" s="63">
        <f t="shared" si="60"/>
        <v>0</v>
      </c>
      <c r="V33" s="64">
        <f>V34+V35</f>
        <v>0</v>
      </c>
      <c r="W33" s="88">
        <f t="shared" ref="W33" si="61">W34+W35</f>
        <v>0</v>
      </c>
      <c r="X33" s="47"/>
      <c r="Y33" s="47"/>
      <c r="Z33" s="47"/>
      <c r="AA33" s="47"/>
      <c r="AB33" s="18"/>
    </row>
    <row r="34" spans="1:28" s="18" customFormat="1" x14ac:dyDescent="0.2">
      <c r="A34" s="68"/>
      <c r="B34" s="48" t="s">
        <v>72</v>
      </c>
      <c r="C34" s="20" t="s">
        <v>5</v>
      </c>
      <c r="D34" s="42">
        <v>1063285.6669999999</v>
      </c>
      <c r="E34" s="42">
        <v>439076</v>
      </c>
      <c r="F34" s="49">
        <v>488100</v>
      </c>
      <c r="G34" s="79">
        <f>E34+F34</f>
        <v>927176</v>
      </c>
      <c r="H34" s="46">
        <f>H21</f>
        <v>1063285.6669999999</v>
      </c>
      <c r="I34" s="111"/>
      <c r="J34" s="112"/>
      <c r="K34" s="79">
        <f>I34+J34</f>
        <v>0</v>
      </c>
      <c r="L34" s="46">
        <f>L21</f>
        <v>1063285.6669999999</v>
      </c>
      <c r="M34" s="111"/>
      <c r="N34" s="112"/>
      <c r="O34" s="79">
        <f>M34+N34</f>
        <v>0</v>
      </c>
      <c r="P34" s="46">
        <f>P21</f>
        <v>1063285.6669999999</v>
      </c>
      <c r="Q34" s="111"/>
      <c r="R34" s="112"/>
      <c r="S34" s="79">
        <f>Q34+R34</f>
        <v>0</v>
      </c>
      <c r="T34" s="46">
        <f>T21</f>
        <v>1063285.6669999999</v>
      </c>
      <c r="U34" s="111"/>
      <c r="V34" s="112"/>
      <c r="W34" s="79">
        <f>U34+V34</f>
        <v>0</v>
      </c>
    </row>
    <row r="35" spans="1:28" s="18" customFormat="1" x14ac:dyDescent="0.2">
      <c r="A35" s="89"/>
      <c r="B35" s="90" t="s">
        <v>81</v>
      </c>
      <c r="C35" s="145" t="s">
        <v>5</v>
      </c>
      <c r="D35" s="91">
        <v>0</v>
      </c>
      <c r="E35" s="92"/>
      <c r="F35" s="93"/>
      <c r="G35" s="94"/>
      <c r="H35" s="95">
        <f>D35</f>
        <v>0</v>
      </c>
      <c r="I35" s="92"/>
      <c r="J35" s="93"/>
      <c r="K35" s="94"/>
      <c r="L35" s="95">
        <f>H35</f>
        <v>0</v>
      </c>
      <c r="M35" s="92"/>
      <c r="N35" s="93"/>
      <c r="O35" s="94"/>
      <c r="P35" s="95">
        <f>L35</f>
        <v>0</v>
      </c>
      <c r="Q35" s="92"/>
      <c r="R35" s="93"/>
      <c r="S35" s="94"/>
      <c r="T35" s="95">
        <f>P35</f>
        <v>0</v>
      </c>
      <c r="U35" s="92"/>
      <c r="V35" s="93"/>
      <c r="W35" s="94"/>
    </row>
  </sheetData>
  <mergeCells count="20">
    <mergeCell ref="M4:O4"/>
    <mergeCell ref="P3:S3"/>
    <mergeCell ref="P4:P5"/>
    <mergeCell ref="Q4:S4"/>
    <mergeCell ref="A1:S1"/>
    <mergeCell ref="D3:G3"/>
    <mergeCell ref="E4:G4"/>
    <mergeCell ref="A2:A5"/>
    <mergeCell ref="T4:T5"/>
    <mergeCell ref="B2:B5"/>
    <mergeCell ref="C2:C5"/>
    <mergeCell ref="D4:D5"/>
    <mergeCell ref="H4:H5"/>
    <mergeCell ref="L4:L5"/>
    <mergeCell ref="I4:K4"/>
    <mergeCell ref="T3:W3"/>
    <mergeCell ref="U4:W4"/>
    <mergeCell ref="D2:W2"/>
    <mergeCell ref="H3:K3"/>
    <mergeCell ref="L3:O3"/>
  </mergeCells>
  <printOptions horizontalCentered="1"/>
  <pageMargins left="1.1811023622047245" right="0.39370078740157483" top="0.39370078740157483" bottom="0.3937007874015748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J16"/>
  <sheetViews>
    <sheetView zoomScale="85" zoomScaleNormal="85" zoomScaleSheetLayoutView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0" sqref="J10"/>
    </sheetView>
  </sheetViews>
  <sheetFormatPr defaultColWidth="9.140625" defaultRowHeight="15" x14ac:dyDescent="0.25"/>
  <cols>
    <col min="1" max="1" width="5.7109375" style="1" customWidth="1"/>
    <col min="2" max="2" width="28.140625" style="1" customWidth="1"/>
    <col min="3" max="3" width="11.85546875" style="1" customWidth="1"/>
    <col min="4" max="4" width="13.28515625" style="1" customWidth="1"/>
    <col min="5" max="5" width="27" style="1" customWidth="1"/>
    <col min="6" max="6" width="12.42578125" style="1" customWidth="1"/>
    <col min="7" max="8" width="13.28515625" style="1" customWidth="1"/>
    <col min="9" max="9" width="51.42578125" style="1" customWidth="1"/>
    <col min="10" max="10" width="29.42578125" style="1" customWidth="1"/>
    <col min="11" max="11" width="9.5703125" style="1" customWidth="1"/>
    <col min="12" max="12" width="10.42578125" style="1" customWidth="1"/>
    <col min="13" max="13" width="9.140625" style="1"/>
    <col min="14" max="14" width="10" style="1" bestFit="1" customWidth="1"/>
    <col min="15" max="16384" width="9.140625" style="1"/>
  </cols>
  <sheetData>
    <row r="1" spans="1:10" ht="18" customHeight="1" x14ac:dyDescent="0.25">
      <c r="A1" s="225" t="s">
        <v>31</v>
      </c>
      <c r="B1" s="225"/>
      <c r="C1" s="225"/>
      <c r="D1" s="225"/>
      <c r="E1" s="225"/>
      <c r="F1" s="225"/>
      <c r="G1" s="225"/>
      <c r="H1" s="225"/>
      <c r="I1" s="225"/>
    </row>
    <row r="2" spans="1:10" ht="15.75" customHeight="1" x14ac:dyDescent="0.25">
      <c r="A2" s="226" t="s">
        <v>111</v>
      </c>
      <c r="B2" s="226"/>
      <c r="C2" s="226"/>
      <c r="D2" s="226"/>
      <c r="E2" s="226"/>
      <c r="F2" s="226"/>
      <c r="G2" s="226"/>
      <c r="H2" s="226"/>
      <c r="I2" s="226"/>
    </row>
    <row r="3" spans="1:10" s="113" customFormat="1" ht="12.75" customHeight="1" x14ac:dyDescent="0.2">
      <c r="A3" s="197" t="s">
        <v>108</v>
      </c>
      <c r="B3" s="217" t="s">
        <v>85</v>
      </c>
      <c r="C3" s="217"/>
      <c r="D3" s="217"/>
      <c r="E3" s="218" t="s">
        <v>86</v>
      </c>
      <c r="F3" s="219"/>
      <c r="G3" s="219"/>
      <c r="H3" s="220" t="s">
        <v>93</v>
      </c>
      <c r="I3" s="221" t="s">
        <v>92</v>
      </c>
    </row>
    <row r="4" spans="1:10" s="113" customFormat="1" ht="69.75" customHeight="1" x14ac:dyDescent="0.2">
      <c r="A4" s="199"/>
      <c r="B4" s="114" t="s">
        <v>6</v>
      </c>
      <c r="C4" s="115" t="s">
        <v>16</v>
      </c>
      <c r="D4" s="115" t="s">
        <v>7</v>
      </c>
      <c r="E4" s="138" t="s">
        <v>6</v>
      </c>
      <c r="F4" s="138" t="s">
        <v>16</v>
      </c>
      <c r="G4" s="116" t="s">
        <v>87</v>
      </c>
      <c r="H4" s="220"/>
      <c r="I4" s="222"/>
    </row>
    <row r="5" spans="1:10" s="113" customFormat="1" ht="12.75" x14ac:dyDescent="0.2">
      <c r="A5" s="139">
        <v>1</v>
      </c>
      <c r="B5" s="139">
        <v>2</v>
      </c>
      <c r="C5" s="115">
        <v>3</v>
      </c>
      <c r="D5" s="115">
        <v>4</v>
      </c>
      <c r="E5" s="139">
        <v>5</v>
      </c>
      <c r="F5" s="139">
        <v>6</v>
      </c>
      <c r="G5" s="139">
        <v>7</v>
      </c>
      <c r="H5" s="139">
        <v>8</v>
      </c>
      <c r="I5" s="139">
        <v>9</v>
      </c>
    </row>
    <row r="6" spans="1:10" s="113" customFormat="1" ht="107.25" customHeight="1" x14ac:dyDescent="0.2">
      <c r="A6" s="19" t="s">
        <v>1</v>
      </c>
      <c r="B6" s="162" t="s">
        <v>32</v>
      </c>
      <c r="C6" s="163" t="s">
        <v>104</v>
      </c>
      <c r="D6" s="164">
        <f>[17]ремонты!$D$32</f>
        <v>4592.9301800000003</v>
      </c>
      <c r="E6" s="162" t="s">
        <v>91</v>
      </c>
      <c r="F6" s="171" t="s">
        <v>105</v>
      </c>
      <c r="G6" s="172">
        <v>6445.8389900000002</v>
      </c>
      <c r="H6" s="172">
        <f>G6-D6</f>
        <v>1852.9088099999999</v>
      </c>
      <c r="I6" s="223" t="s">
        <v>107</v>
      </c>
    </row>
    <row r="7" spans="1:10" s="113" customFormat="1" ht="107.25" customHeight="1" x14ac:dyDescent="0.2">
      <c r="A7" s="161" t="s">
        <v>2</v>
      </c>
      <c r="B7" s="165" t="s">
        <v>106</v>
      </c>
      <c r="C7" s="168" t="s">
        <v>104</v>
      </c>
      <c r="D7" s="166">
        <f>[17]ремонты!$D$33</f>
        <v>1349.8093000000001</v>
      </c>
      <c r="E7" s="169"/>
      <c r="F7" s="170"/>
      <c r="G7" s="173">
        <v>0</v>
      </c>
      <c r="H7" s="174">
        <f>G7-D7</f>
        <v>-1349.8093000000001</v>
      </c>
      <c r="I7" s="224"/>
    </row>
    <row r="8" spans="1:10" s="113" customFormat="1" ht="15.75" x14ac:dyDescent="0.2">
      <c r="A8" s="214" t="s">
        <v>88</v>
      </c>
      <c r="B8" s="215"/>
      <c r="C8" s="159"/>
      <c r="D8" s="167">
        <f>SUM(D6:D7)</f>
        <v>5942.7394800000002</v>
      </c>
      <c r="E8" s="214" t="s">
        <v>88</v>
      </c>
      <c r="F8" s="215"/>
      <c r="G8" s="167">
        <f>G6+G7</f>
        <v>6445.8389900000002</v>
      </c>
      <c r="H8" s="167">
        <f>G8-D8</f>
        <v>503.09951000000001</v>
      </c>
      <c r="I8" s="117"/>
    </row>
    <row r="9" spans="1:10" x14ac:dyDescent="0.25">
      <c r="E9" s="142"/>
      <c r="F9" s="142"/>
      <c r="G9" s="142"/>
      <c r="I9" s="141"/>
      <c r="J9" s="141"/>
    </row>
    <row r="10" spans="1:10" ht="15" customHeight="1" x14ac:dyDescent="0.25">
      <c r="A10" s="216" t="s">
        <v>112</v>
      </c>
      <c r="B10" s="216"/>
      <c r="C10" s="216"/>
      <c r="D10" s="216"/>
      <c r="E10" s="216"/>
      <c r="F10" s="216"/>
      <c r="G10" s="216"/>
      <c r="H10" s="216"/>
      <c r="I10" s="216"/>
    </row>
    <row r="11" spans="1:10" ht="15" customHeight="1" x14ac:dyDescent="0.25">
      <c r="A11" s="197" t="s">
        <v>108</v>
      </c>
      <c r="B11" s="217" t="s">
        <v>85</v>
      </c>
      <c r="C11" s="217"/>
      <c r="D11" s="217"/>
      <c r="E11" s="218" t="s">
        <v>86</v>
      </c>
      <c r="F11" s="219"/>
      <c r="G11" s="219"/>
      <c r="H11" s="220" t="s">
        <v>93</v>
      </c>
      <c r="I11" s="221" t="s">
        <v>92</v>
      </c>
    </row>
    <row r="12" spans="1:10" ht="63.75" x14ac:dyDescent="0.25">
      <c r="A12" s="199"/>
      <c r="B12" s="114" t="s">
        <v>6</v>
      </c>
      <c r="C12" s="115" t="s">
        <v>16</v>
      </c>
      <c r="D12" s="115" t="s">
        <v>7</v>
      </c>
      <c r="E12" s="158" t="s">
        <v>6</v>
      </c>
      <c r="F12" s="158" t="s">
        <v>16</v>
      </c>
      <c r="G12" s="116" t="s">
        <v>87</v>
      </c>
      <c r="H12" s="220"/>
      <c r="I12" s="222"/>
    </row>
    <row r="13" spans="1:10" x14ac:dyDescent="0.25">
      <c r="A13" s="160">
        <v>1</v>
      </c>
      <c r="B13" s="160">
        <v>2</v>
      </c>
      <c r="C13" s="115">
        <v>3</v>
      </c>
      <c r="D13" s="115">
        <v>4</v>
      </c>
      <c r="E13" s="160">
        <v>5</v>
      </c>
      <c r="F13" s="160">
        <v>6</v>
      </c>
      <c r="G13" s="160">
        <v>7</v>
      </c>
      <c r="H13" s="160">
        <v>8</v>
      </c>
      <c r="I13" s="160">
        <v>9</v>
      </c>
    </row>
    <row r="14" spans="1:10" ht="15.75" x14ac:dyDescent="0.25">
      <c r="A14" s="175" t="s">
        <v>1</v>
      </c>
      <c r="B14" s="176"/>
      <c r="C14" s="175"/>
      <c r="D14" s="177"/>
      <c r="E14" s="178"/>
      <c r="F14" s="178"/>
      <c r="G14" s="179"/>
      <c r="H14" s="180"/>
      <c r="I14" s="180"/>
    </row>
    <row r="15" spans="1:10" ht="15.75" x14ac:dyDescent="0.25">
      <c r="A15" s="214" t="s">
        <v>88</v>
      </c>
      <c r="B15" s="215"/>
      <c r="C15" s="182"/>
      <c r="D15" s="181"/>
      <c r="E15" s="214" t="s">
        <v>88</v>
      </c>
      <c r="F15" s="215"/>
      <c r="G15" s="167"/>
      <c r="H15" s="180"/>
      <c r="I15" s="180"/>
    </row>
    <row r="16" spans="1:10" ht="15.75" customHeight="1" x14ac:dyDescent="0.25">
      <c r="A16" s="227" t="s">
        <v>109</v>
      </c>
      <c r="B16" s="227"/>
      <c r="C16" s="227"/>
      <c r="D16" s="227"/>
      <c r="E16" s="227"/>
      <c r="F16" s="227"/>
      <c r="G16" s="227"/>
    </row>
  </sheetData>
  <mergeCells count="19">
    <mergeCell ref="A15:B15"/>
    <mergeCell ref="A16:G16"/>
    <mergeCell ref="E15:F15"/>
    <mergeCell ref="I6:I7"/>
    <mergeCell ref="A1:I1"/>
    <mergeCell ref="A2:I2"/>
    <mergeCell ref="A3:A4"/>
    <mergeCell ref="B3:D3"/>
    <mergeCell ref="E3:G3"/>
    <mergeCell ref="H3:H4"/>
    <mergeCell ref="I3:I4"/>
    <mergeCell ref="A8:B8"/>
    <mergeCell ref="E8:F8"/>
    <mergeCell ref="A10:I10"/>
    <mergeCell ref="A11:A12"/>
    <mergeCell ref="B11:D11"/>
    <mergeCell ref="E11:G11"/>
    <mergeCell ref="H11:H12"/>
    <mergeCell ref="I11:I12"/>
  </mergeCells>
  <phoneticPr fontId="6" type="noConversion"/>
  <printOptions horizontalCentered="1"/>
  <pageMargins left="0.39370078740157483" right="0.39370078740157483" top="1.1811023622047245" bottom="0.39370078740157483" header="0" footer="0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P9"/>
  <sheetViews>
    <sheetView zoomScaleNormal="100" workbookViewId="0">
      <selection activeCell="J15" sqref="J15"/>
    </sheetView>
  </sheetViews>
  <sheetFormatPr defaultColWidth="9.140625" defaultRowHeight="15" x14ac:dyDescent="0.25"/>
  <cols>
    <col min="1" max="1" width="5" style="1" customWidth="1"/>
    <col min="2" max="2" width="21.7109375" style="1" customWidth="1"/>
    <col min="3" max="3" width="11.85546875" style="1" customWidth="1"/>
    <col min="4" max="4" width="11.42578125" style="1" customWidth="1"/>
    <col min="5" max="5" width="16.42578125" style="1" hidden="1" customWidth="1"/>
    <col min="6" max="6" width="13.7109375" style="1" hidden="1" customWidth="1"/>
    <col min="7" max="7" width="11.5703125" style="1" hidden="1" customWidth="1"/>
    <col min="8" max="8" width="10.140625" style="1" hidden="1" customWidth="1"/>
    <col min="9" max="9" width="22.28515625" style="1" customWidth="1"/>
    <col min="10" max="10" width="14.140625" style="1" customWidth="1"/>
    <col min="11" max="11" width="13.28515625" style="1" customWidth="1"/>
    <col min="12" max="13" width="13.28515625" style="1" hidden="1" customWidth="1"/>
    <col min="14" max="14" width="10" style="1" hidden="1" customWidth="1"/>
    <col min="15" max="15" width="11" style="1" hidden="1" customWidth="1"/>
    <col min="16" max="16384" width="9.140625" style="1"/>
  </cols>
  <sheetData>
    <row r="1" spans="1:16" ht="17.25" customHeight="1" x14ac:dyDescent="0.25">
      <c r="A1" s="228" t="s">
        <v>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6" ht="15.75" x14ac:dyDescent="0.25">
      <c r="A2" s="229" t="s">
        <v>110</v>
      </c>
      <c r="B2" s="232" t="s">
        <v>85</v>
      </c>
      <c r="C2" s="233"/>
      <c r="D2" s="233"/>
      <c r="E2" s="233"/>
      <c r="F2" s="233"/>
      <c r="G2" s="233"/>
      <c r="H2" s="234"/>
      <c r="I2" s="235" t="s">
        <v>86</v>
      </c>
      <c r="J2" s="235"/>
      <c r="K2" s="235"/>
      <c r="L2" s="235"/>
      <c r="M2" s="235"/>
      <c r="N2" s="235"/>
      <c r="O2" s="235"/>
      <c r="P2" s="118"/>
    </row>
    <row r="3" spans="1:16" ht="35.25" customHeight="1" x14ac:dyDescent="0.25">
      <c r="A3" s="230"/>
      <c r="B3" s="236" t="s">
        <v>10</v>
      </c>
      <c r="C3" s="236" t="s">
        <v>11</v>
      </c>
      <c r="D3" s="238" t="s">
        <v>18</v>
      </c>
      <c r="E3" s="239"/>
      <c r="F3" s="239"/>
      <c r="G3" s="239"/>
      <c r="H3" s="239"/>
      <c r="I3" s="236" t="s">
        <v>10</v>
      </c>
      <c r="J3" s="236" t="s">
        <v>11</v>
      </c>
      <c r="K3" s="240" t="s">
        <v>18</v>
      </c>
      <c r="L3" s="240"/>
      <c r="M3" s="240"/>
      <c r="N3" s="240"/>
      <c r="O3" s="240"/>
      <c r="P3" s="118"/>
    </row>
    <row r="4" spans="1:16" ht="15.75" x14ac:dyDescent="0.25">
      <c r="A4" s="231"/>
      <c r="B4" s="237"/>
      <c r="C4" s="237"/>
      <c r="D4" s="13" t="s">
        <v>99</v>
      </c>
      <c r="E4" s="13" t="s">
        <v>100</v>
      </c>
      <c r="F4" s="13" t="s">
        <v>101</v>
      </c>
      <c r="G4" s="13" t="s">
        <v>102</v>
      </c>
      <c r="H4" s="13" t="s">
        <v>103</v>
      </c>
      <c r="I4" s="237"/>
      <c r="J4" s="237"/>
      <c r="K4" s="13" t="s">
        <v>99</v>
      </c>
      <c r="L4" s="13" t="s">
        <v>100</v>
      </c>
      <c r="M4" s="13" t="s">
        <v>101</v>
      </c>
      <c r="N4" s="13" t="s">
        <v>102</v>
      </c>
      <c r="O4" s="13" t="s">
        <v>103</v>
      </c>
    </row>
    <row r="5" spans="1:16" ht="15.75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28">
        <v>5</v>
      </c>
      <c r="J5" s="28">
        <v>6</v>
      </c>
      <c r="K5" s="28">
        <v>7</v>
      </c>
      <c r="L5" s="28">
        <v>11</v>
      </c>
      <c r="M5" s="28">
        <f t="shared" ref="M5:O5" si="0">L5+1</f>
        <v>12</v>
      </c>
      <c r="N5" s="28">
        <f t="shared" si="0"/>
        <v>13</v>
      </c>
      <c r="O5" s="28">
        <f t="shared" si="0"/>
        <v>14</v>
      </c>
    </row>
    <row r="6" spans="1:16" ht="31.5" x14ac:dyDescent="0.25">
      <c r="A6" s="14" t="s">
        <v>1</v>
      </c>
      <c r="B6" s="15" t="s">
        <v>12</v>
      </c>
      <c r="C6" s="29" t="s">
        <v>13</v>
      </c>
      <c r="D6" s="183">
        <v>64068.67017645626</v>
      </c>
      <c r="E6" s="140"/>
      <c r="F6" s="30"/>
      <c r="G6" s="30"/>
      <c r="H6" s="30"/>
      <c r="I6" s="27" t="s">
        <v>12</v>
      </c>
      <c r="J6" s="29" t="s">
        <v>13</v>
      </c>
      <c r="K6" s="30">
        <v>58051.872551404667</v>
      </c>
      <c r="L6" s="140"/>
      <c r="M6" s="30"/>
      <c r="N6" s="30"/>
      <c r="O6" s="30"/>
    </row>
    <row r="9" spans="1:16" x14ac:dyDescent="0.25">
      <c r="N9" s="157"/>
    </row>
  </sheetData>
  <mergeCells count="10">
    <mergeCell ref="A1:O1"/>
    <mergeCell ref="A2:A4"/>
    <mergeCell ref="B2:H2"/>
    <mergeCell ref="I2:O2"/>
    <mergeCell ref="B3:B4"/>
    <mergeCell ref="C3:C4"/>
    <mergeCell ref="D3:H3"/>
    <mergeCell ref="I3:I4"/>
    <mergeCell ref="J3:J4"/>
    <mergeCell ref="K3:O3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N9"/>
  <sheetViews>
    <sheetView tabSelected="1" zoomScale="90" zoomScaleNormal="90" workbookViewId="0">
      <selection activeCell="P5" sqref="P5"/>
    </sheetView>
  </sheetViews>
  <sheetFormatPr defaultRowHeight="12.75" x14ac:dyDescent="0.2"/>
  <cols>
    <col min="1" max="1" width="6.7109375" style="113" customWidth="1"/>
    <col min="2" max="2" width="58.28515625" style="113" customWidth="1"/>
    <col min="3" max="3" width="13.28515625" style="113" customWidth="1"/>
    <col min="4" max="5" width="7.85546875" style="113" customWidth="1"/>
    <col min="6" max="7" width="7.85546875" style="113" hidden="1" customWidth="1"/>
    <col min="8" max="8" width="11.28515625" style="113" hidden="1" customWidth="1"/>
    <col min="9" max="9" width="8.85546875" style="113" hidden="1" customWidth="1"/>
    <col min="10" max="11" width="9.42578125" style="113" hidden="1" customWidth="1"/>
    <col min="12" max="12" width="14.5703125" style="113" hidden="1" customWidth="1"/>
    <col min="13" max="13" width="11.5703125" style="113" customWidth="1"/>
    <col min="14" max="14" width="15.42578125" style="113" customWidth="1"/>
    <col min="15" max="16384" width="9.140625" style="113"/>
  </cols>
  <sheetData>
    <row r="1" spans="1:14" ht="38.25" customHeight="1" x14ac:dyDescent="0.2">
      <c r="A1" s="188" t="s">
        <v>89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s="1" customFormat="1" ht="38.25" customHeight="1" x14ac:dyDescent="0.25">
      <c r="A2" s="250" t="s">
        <v>8</v>
      </c>
      <c r="B2" s="250" t="s">
        <v>10</v>
      </c>
      <c r="C2" s="250" t="s">
        <v>11</v>
      </c>
      <c r="D2" s="253" t="s">
        <v>21</v>
      </c>
      <c r="E2" s="254"/>
      <c r="F2" s="254"/>
      <c r="G2" s="254"/>
      <c r="H2" s="254"/>
      <c r="I2" s="254"/>
      <c r="J2" s="254"/>
      <c r="K2" s="254"/>
      <c r="L2" s="119"/>
      <c r="M2" s="241" t="s">
        <v>96</v>
      </c>
      <c r="N2" s="244" t="s">
        <v>92</v>
      </c>
    </row>
    <row r="3" spans="1:14" s="1" customFormat="1" ht="22.5" customHeight="1" x14ac:dyDescent="0.25">
      <c r="A3" s="251"/>
      <c r="B3" s="251"/>
      <c r="C3" s="251"/>
      <c r="D3" s="247" t="s">
        <v>99</v>
      </c>
      <c r="E3" s="249"/>
      <c r="F3" s="247" t="s">
        <v>100</v>
      </c>
      <c r="G3" s="248"/>
      <c r="H3" s="247" t="s">
        <v>101</v>
      </c>
      <c r="I3" s="248"/>
      <c r="J3" s="247" t="s">
        <v>102</v>
      </c>
      <c r="K3" s="248"/>
      <c r="L3" s="120" t="s">
        <v>103</v>
      </c>
      <c r="M3" s="242"/>
      <c r="N3" s="245"/>
    </row>
    <row r="4" spans="1:14" s="1" customFormat="1" ht="28.5" customHeight="1" x14ac:dyDescent="0.25">
      <c r="A4" s="252"/>
      <c r="B4" s="252"/>
      <c r="C4" s="252"/>
      <c r="D4" s="121" t="s">
        <v>43</v>
      </c>
      <c r="E4" s="121" t="s">
        <v>44</v>
      </c>
      <c r="F4" s="121" t="s">
        <v>43</v>
      </c>
      <c r="G4" s="122" t="s">
        <v>44</v>
      </c>
      <c r="H4" s="153" t="s">
        <v>43</v>
      </c>
      <c r="I4" s="122" t="s">
        <v>44</v>
      </c>
      <c r="J4" s="155" t="s">
        <v>43</v>
      </c>
      <c r="K4" s="122" t="s">
        <v>44</v>
      </c>
      <c r="L4" s="121" t="s">
        <v>43</v>
      </c>
      <c r="M4" s="243"/>
      <c r="N4" s="246"/>
    </row>
    <row r="5" spans="1:14" s="1" customFormat="1" ht="15" x14ac:dyDescent="0.25">
      <c r="A5" s="123">
        <v>1</v>
      </c>
      <c r="B5" s="124">
        <v>2</v>
      </c>
      <c r="C5" s="124">
        <v>3</v>
      </c>
      <c r="D5" s="123">
        <v>4</v>
      </c>
      <c r="E5" s="123">
        <v>5</v>
      </c>
      <c r="F5" s="125">
        <f>E5+1</f>
        <v>6</v>
      </c>
      <c r="G5" s="125">
        <f t="shared" ref="G5:I5" si="0">F5+1</f>
        <v>7</v>
      </c>
      <c r="H5" s="125">
        <f t="shared" si="0"/>
        <v>8</v>
      </c>
      <c r="I5" s="125">
        <f t="shared" si="0"/>
        <v>9</v>
      </c>
      <c r="J5" s="125">
        <f t="shared" ref="J5" si="1">I5+1</f>
        <v>10</v>
      </c>
      <c r="K5" s="125">
        <f t="shared" ref="K5" si="2">J5+1</f>
        <v>11</v>
      </c>
      <c r="L5" s="125">
        <f>J5+1</f>
        <v>11</v>
      </c>
      <c r="M5" s="125">
        <v>6</v>
      </c>
      <c r="N5" s="125">
        <v>7</v>
      </c>
    </row>
    <row r="6" spans="1:14" s="1" customFormat="1" ht="15" customHeight="1" x14ac:dyDescent="0.25">
      <c r="A6" s="126" t="s">
        <v>20</v>
      </c>
      <c r="B6" s="149" t="s">
        <v>33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</row>
    <row r="7" spans="1:14" s="1" customFormat="1" ht="30" x14ac:dyDescent="0.25">
      <c r="A7" s="127">
        <v>1</v>
      </c>
      <c r="B7" s="128" t="s">
        <v>34</v>
      </c>
      <c r="C7" s="129" t="s">
        <v>35</v>
      </c>
      <c r="D7" s="129">
        <v>0</v>
      </c>
      <c r="E7" s="129">
        <v>0</v>
      </c>
      <c r="F7" s="129">
        <v>0</v>
      </c>
      <c r="G7" s="129">
        <v>0</v>
      </c>
      <c r="H7" s="127">
        <v>0</v>
      </c>
      <c r="I7" s="127">
        <v>0</v>
      </c>
      <c r="J7" s="127">
        <v>0</v>
      </c>
      <c r="K7" s="127">
        <v>0</v>
      </c>
      <c r="L7" s="127">
        <v>0</v>
      </c>
      <c r="M7" s="127">
        <f>K7-J7</f>
        <v>0</v>
      </c>
      <c r="N7" s="127"/>
    </row>
    <row r="8" spans="1:14" s="1" customFormat="1" ht="180" x14ac:dyDescent="0.25">
      <c r="A8" s="130" t="s">
        <v>14</v>
      </c>
      <c r="B8" s="131" t="s">
        <v>36</v>
      </c>
      <c r="C8" s="132" t="s">
        <v>19</v>
      </c>
      <c r="D8" s="132">
        <v>0</v>
      </c>
      <c r="E8" s="132">
        <v>0</v>
      </c>
      <c r="F8" s="132">
        <v>0</v>
      </c>
      <c r="G8" s="132">
        <v>0</v>
      </c>
      <c r="H8" s="133">
        <v>0</v>
      </c>
      <c r="I8" s="133">
        <v>0</v>
      </c>
      <c r="J8" s="133">
        <v>0</v>
      </c>
      <c r="K8" s="133">
        <v>0</v>
      </c>
      <c r="L8" s="133">
        <v>0</v>
      </c>
      <c r="M8" s="133">
        <f>K8-J8</f>
        <v>0</v>
      </c>
      <c r="N8" s="133"/>
    </row>
    <row r="9" spans="1:14" s="1" customFormat="1" ht="15" x14ac:dyDescent="0.25">
      <c r="A9" s="134" t="s">
        <v>15</v>
      </c>
      <c r="B9" s="135" t="s">
        <v>37</v>
      </c>
      <c r="C9" s="136" t="s">
        <v>38</v>
      </c>
      <c r="D9" s="137">
        <v>14</v>
      </c>
      <c r="E9" s="137">
        <v>14</v>
      </c>
      <c r="F9" s="137">
        <v>14</v>
      </c>
      <c r="G9" s="137">
        <v>14</v>
      </c>
      <c r="H9" s="137">
        <v>14</v>
      </c>
      <c r="I9" s="137">
        <v>14</v>
      </c>
      <c r="J9" s="137">
        <v>14</v>
      </c>
      <c r="K9" s="137">
        <v>14</v>
      </c>
      <c r="L9" s="137">
        <v>14</v>
      </c>
      <c r="M9" s="137">
        <f>K9-J9</f>
        <v>0</v>
      </c>
      <c r="N9" s="137"/>
    </row>
  </sheetData>
  <mergeCells count="11">
    <mergeCell ref="A1:N1"/>
    <mergeCell ref="M2:M4"/>
    <mergeCell ref="N2:N4"/>
    <mergeCell ref="H3:I3"/>
    <mergeCell ref="D3:E3"/>
    <mergeCell ref="A2:A4"/>
    <mergeCell ref="B2:B4"/>
    <mergeCell ref="C2:C4"/>
    <mergeCell ref="F3:G3"/>
    <mergeCell ref="J3:K3"/>
    <mergeCell ref="D2:K2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  <vt:lpstr>'раздел 4'!Область_печати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2023-05-21T23:38:08Z</cp:lastPrinted>
  <dcterms:created xsi:type="dcterms:W3CDTF">1996-10-08T23:32:33Z</dcterms:created>
  <dcterms:modified xsi:type="dcterms:W3CDTF">2024-05-27T21:41:06Z</dcterms:modified>
</cp:coreProperties>
</file>