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780" windowHeight="1266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calcPr calcId="145621"/>
</workbook>
</file>

<file path=xl/calcChain.xml><?xml version="1.0" encoding="utf-8"?>
<calcChain xmlns="http://schemas.openxmlformats.org/spreadsheetml/2006/main">
  <c r="G38" i="3" l="1"/>
  <c r="I39" i="3"/>
  <c r="I46" i="3"/>
  <c r="H46" i="3"/>
  <c r="G46" i="3"/>
  <c r="F46" i="3"/>
  <c r="F45" i="3"/>
  <c r="F44" i="3"/>
  <c r="G45" i="3"/>
  <c r="G44" i="3"/>
  <c r="G36" i="3"/>
  <c r="G35" i="3"/>
  <c r="I27" i="3"/>
  <c r="I26" i="3"/>
  <c r="I25" i="3"/>
  <c r="I24" i="3"/>
  <c r="G27" i="3"/>
  <c r="G26" i="3"/>
  <c r="G25" i="3"/>
  <c r="G24" i="3"/>
  <c r="H68" i="3"/>
  <c r="I68" i="3" s="1"/>
  <c r="H67" i="3"/>
  <c r="I67" i="3" s="1"/>
  <c r="H66" i="3"/>
  <c r="I66" i="3" s="1"/>
  <c r="G67" i="3"/>
  <c r="G68" i="3"/>
  <c r="G69" i="3"/>
  <c r="G70" i="3"/>
  <c r="G66" i="3"/>
  <c r="F67" i="3"/>
  <c r="F68" i="3"/>
  <c r="F69" i="3"/>
  <c r="F70" i="3"/>
  <c r="F66" i="3"/>
  <c r="D70" i="3"/>
  <c r="D69" i="3"/>
  <c r="D68" i="3"/>
  <c r="D67" i="3"/>
  <c r="D66" i="3"/>
  <c r="E70" i="3"/>
  <c r="E69" i="3"/>
  <c r="E68" i="3"/>
  <c r="E67" i="3"/>
  <c r="E66" i="3"/>
  <c r="G62" i="3"/>
  <c r="G61" i="3"/>
  <c r="G60" i="3"/>
  <c r="G59" i="3"/>
  <c r="F61" i="3"/>
  <c r="F60" i="3"/>
  <c r="F59" i="3"/>
  <c r="G58" i="3"/>
  <c r="G57" i="3"/>
  <c r="G56" i="3"/>
  <c r="F58" i="3"/>
  <c r="F57" i="3"/>
  <c r="F56" i="3"/>
  <c r="G51" i="3"/>
  <c r="G52" i="3"/>
  <c r="G50" i="3"/>
  <c r="I51" i="3"/>
  <c r="I52" i="3"/>
  <c r="I50" i="3"/>
  <c r="F52" i="3"/>
  <c r="F51" i="3"/>
  <c r="F50" i="3"/>
  <c r="I36" i="3"/>
  <c r="I35" i="3"/>
  <c r="H37" i="3"/>
  <c r="I37" i="3" s="1"/>
  <c r="I28" i="3"/>
  <c r="H28" i="3"/>
  <c r="G28" i="3"/>
  <c r="F27" i="3"/>
  <c r="F26" i="3"/>
  <c r="F25" i="3"/>
  <c r="F24" i="3"/>
  <c r="I20" i="3"/>
  <c r="I19" i="3"/>
  <c r="F20" i="3"/>
  <c r="F19" i="3"/>
  <c r="G20" i="3"/>
  <c r="G19" i="3"/>
  <c r="I18" i="3"/>
  <c r="I17" i="3"/>
  <c r="I16" i="3"/>
  <c r="I15" i="3"/>
  <c r="G18" i="3"/>
  <c r="G17" i="3"/>
  <c r="G16" i="3"/>
  <c r="G15" i="3"/>
  <c r="I11" i="3"/>
  <c r="G11" i="3"/>
  <c r="I10" i="3"/>
  <c r="I9" i="3"/>
  <c r="I8" i="3"/>
  <c r="I7" i="3"/>
  <c r="G10" i="3"/>
  <c r="G9" i="3"/>
  <c r="G8" i="3"/>
  <c r="G7" i="3"/>
  <c r="I43" i="3"/>
  <c r="G37" i="3"/>
  <c r="F35" i="3"/>
  <c r="F36" i="3"/>
</calcChain>
</file>

<file path=xl/sharedStrings.xml><?xml version="1.0" encoding="utf-8"?>
<sst xmlns="http://schemas.openxmlformats.org/spreadsheetml/2006/main" count="710" uniqueCount="259">
  <si>
    <t>ОТЧЕТ ОБ ИСПОЛНЕНИИ ПРОИЗВОДСТВЕННОЙ ПРОГРАММЫ</t>
  </si>
  <si>
    <t>в сфере водоснабжения (питьевое водоснабжение) за 2021 год</t>
  </si>
  <si>
    <t>Раздел 1.  Паспорт производственной программы</t>
  </si>
  <si>
    <t>Наименование регулируемой организации</t>
  </si>
  <si>
    <t>ГП ЧАО "Чукоткоммунхоз"</t>
  </si>
  <si>
    <t>Местонахождение регулируемой организации</t>
  </si>
  <si>
    <t>689000, Чукотский автономный округ, г. Анадырь, ул. Рультытегина д. 24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</si>
  <si>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</si>
  <si>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</si>
  <si>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</si>
  <si>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</si>
  <si>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И.о.генерального директора</t>
  </si>
  <si>
    <t>А.С.Никуленко</t>
  </si>
  <si>
    <t>(должность)</t>
  </si>
  <si>
    <t>(ФИО, подпись)</t>
  </si>
  <si>
    <t xml:space="preserve">Раздел 2. Баланс водоснабжения (питьевая вода (питьевое водоснабжение)) </t>
  </si>
  <si>
    <t>№
п/п</t>
  </si>
  <si>
    <t>Наименование</t>
  </si>
  <si>
    <t>Единица измерения</t>
  </si>
  <si>
    <t>Показатели производственной деятельности</t>
  </si>
  <si>
    <t>участок Канчалан</t>
  </si>
  <si>
    <t>участок Угольные Копи</t>
  </si>
  <si>
    <t>участок Алькатваам</t>
  </si>
  <si>
    <t>участок Беринговский</t>
  </si>
  <si>
    <t>участок Мейныпильгыно</t>
  </si>
  <si>
    <t>участок Хатырка</t>
  </si>
  <si>
    <t>участок Ваеги</t>
  </si>
  <si>
    <t>участок Снежное</t>
  </si>
  <si>
    <t>участок Марково</t>
  </si>
  <si>
    <t>участок Усть-Белая</t>
  </si>
  <si>
    <t>участок Новое Чаплино</t>
  </si>
  <si>
    <t>участок Провидения</t>
  </si>
  <si>
    <t>участок Сиреники</t>
  </si>
  <si>
    <t>2021 год</t>
  </si>
  <si>
    <t>план</t>
  </si>
  <si>
    <t>факт</t>
  </si>
  <si>
    <t>год</t>
  </si>
  <si>
    <t>1 полугодие</t>
  </si>
  <si>
    <t>2 полугодие</t>
  </si>
  <si>
    <t>1.</t>
  </si>
  <si>
    <t>Объем воды из источников водоснабжения:</t>
  </si>
  <si>
    <t>куб.м</t>
  </si>
  <si>
    <t>1.1</t>
  </si>
  <si>
    <t xml:space="preserve">   из поверхностных источников</t>
  </si>
  <si>
    <t>1.2</t>
  </si>
  <si>
    <t>из подземных источников</t>
  </si>
  <si>
    <t>2.</t>
  </si>
  <si>
    <t>Объем воды от других операторов (покупка воды)</t>
  </si>
  <si>
    <t>3.</t>
  </si>
  <si>
    <t>Потребление на собственные нужды</t>
  </si>
  <si>
    <t>4.</t>
  </si>
  <si>
    <t>Объем питьевой воды, поданной в сеть</t>
  </si>
  <si>
    <t>5.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</si>
  <si>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</si>
  <si>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</si>
  <si>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</si>
  <si>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</si>
  <si>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</si>
  <si>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</si>
  <si>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</si>
  <si>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</si>
  <si>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</si>
  <si>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</si>
  <si>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</si>
  <si>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</si>
  <si>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</si>
  <si>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</si>
  <si>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</si>
  <si>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</si>
  <si>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</si>
  <si>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</si>
  <si>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</si>
  <si>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</si>
  <si>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</si>
  <si>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</si>
  <si>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</si>
  <si>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</si>
  <si>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</si>
  <si>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</si>
  <si>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</si>
  <si>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</si>
  <si>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</si>
  <si>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</si>
  <si>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</si>
  <si>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r>
      <t xml:space="preserve">Раздел 3. Перечень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</si>
  <si>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Мероприятия по ремонту объектов централизованных систе</t>
    </r>
    <r>
      <rPr>
        <b/>
        <sz val="12"/>
        <rFont val="Times New Roman"/>
        <family val="1"/>
        <charset val="204"/>
      </rPr>
      <t>м холодного водоснабжения</t>
    </r>
  </si>
  <si>
    <t>№           п/п</t>
  </si>
  <si>
    <t>ПЛАН</t>
  </si>
  <si>
    <t>ФАКТ</t>
  </si>
  <si>
    <t>Отклонение (- не использовано, + перерасход)</t>
  </si>
  <si>
    <t>Причины отклонения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</si>
  <si>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</si>
  <si>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</si>
  <si>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</si>
  <si>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Средства на реализацию мероприятия, тыс.руб.</t>
  </si>
  <si>
    <t>Участок Угольные Копи</t>
  </si>
  <si>
    <t>1.1.</t>
  </si>
  <si>
    <t>Ремонт сетей ТВС первого контура от котельной № 1 до УТ-15</t>
  </si>
  <si>
    <t>2019 год</t>
  </si>
  <si>
    <t xml:space="preserve">недофинансирование окружным бюджетом затрат, не учтенных при установлении тарифов </t>
  </si>
  <si>
    <t>1.2.</t>
  </si>
  <si>
    <t>Ремонт сетей холодного водоснабжения под домом по ул. Портовая, 8а</t>
  </si>
  <si>
    <t>2020 год</t>
  </si>
  <si>
    <t>недофинансирование убытков</t>
  </si>
  <si>
    <t>1.3.</t>
  </si>
  <si>
    <t>Ремонт сетей холодного водоснабжения под домом по ул. Портовая, 24</t>
  </si>
  <si>
    <t>1.4.</t>
  </si>
  <si>
    <t>Ремонт сетей холодного водоснабжения</t>
  </si>
  <si>
    <t>1.5.</t>
  </si>
  <si>
    <t>1.6.</t>
  </si>
  <si>
    <t>2022 год</t>
  </si>
  <si>
    <t>1.7.</t>
  </si>
  <si>
    <t>2023 год</t>
  </si>
  <si>
    <t>Участок Канчалан</t>
  </si>
  <si>
    <t>2.1.</t>
  </si>
  <si>
    <t>Ремонт сетей ХВС от УТ1 до насосной станции</t>
  </si>
  <si>
    <t>2.2.</t>
  </si>
  <si>
    <t>Ремонт сетей ТВС от УТ25 до УТ25/2</t>
  </si>
  <si>
    <t>2.3.</t>
  </si>
  <si>
    <t>Ремонт сетей ТВС от УТ3 до УТ6</t>
  </si>
  <si>
    <t>2.4.</t>
  </si>
  <si>
    <t>Ремонт сетей ТВС от УТ2 до УТ2/4</t>
  </si>
  <si>
    <t>2.5.</t>
  </si>
  <si>
    <t>2.6.</t>
  </si>
  <si>
    <t>2.7.</t>
  </si>
  <si>
    <t>2.8.</t>
  </si>
  <si>
    <t>Участок Беринговский</t>
  </si>
  <si>
    <t>3.1.</t>
  </si>
  <si>
    <t>Ремонт сетей ТВС от ТК 50 до ТК 56</t>
  </si>
  <si>
    <t>3.2.</t>
  </si>
  <si>
    <t xml:space="preserve">Ремонт сетей ТВС от ТК 23 до ТК 30 </t>
  </si>
  <si>
    <t>3.3.</t>
  </si>
  <si>
    <t>Ремонт сетей ТВС и ГВС от д. 29 по ул. Шахтная до д. 7 по ул. Ревкома Чукотки</t>
  </si>
  <si>
    <t>3.4.</t>
  </si>
  <si>
    <t>аварийно-восстановительные работы водоснабжения</t>
  </si>
  <si>
    <t>устранение аварии</t>
  </si>
  <si>
    <t>комплектация материалами собственными силами заказчика</t>
  </si>
  <si>
    <t>3.5.</t>
  </si>
  <si>
    <t>удорожание материалов, корректировка объемов</t>
  </si>
  <si>
    <t>3.6.</t>
  </si>
  <si>
    <t>3.7.</t>
  </si>
  <si>
    <t>Участок Мейныпильгыно</t>
  </si>
  <si>
    <t>4.1.</t>
  </si>
  <si>
    <t>Ремонт сетей ТВС от СК16 до УТ 13</t>
  </si>
  <si>
    <t>4.2.</t>
  </si>
  <si>
    <t>Ремонт сетей ТВС от УТ 13а до УТ 9а</t>
  </si>
  <si>
    <t>4.3.</t>
  </si>
  <si>
    <t>4.4.</t>
  </si>
  <si>
    <t>4.5.</t>
  </si>
  <si>
    <t>Участок Ваеги</t>
  </si>
  <si>
    <t>5.1.</t>
  </si>
  <si>
    <t>Ремонт сетей ТВС от ТК44 до ТК66</t>
  </si>
  <si>
    <t>5.2.</t>
  </si>
  <si>
    <t>Устройство ограждения водозабора</t>
  </si>
  <si>
    <t>5.3.</t>
  </si>
  <si>
    <t>5.4.</t>
  </si>
  <si>
    <t>5.5.</t>
  </si>
  <si>
    <t>5.6.</t>
  </si>
  <si>
    <t>Участок Марково</t>
  </si>
  <si>
    <t xml:space="preserve">Ремонт сетей ХВС </t>
  </si>
  <si>
    <t>6.2.</t>
  </si>
  <si>
    <t>6.3.</t>
  </si>
  <si>
    <t>6.4.</t>
  </si>
  <si>
    <t>6.5.</t>
  </si>
  <si>
    <t>Участок Провидения</t>
  </si>
  <si>
    <t>Ремонт сетей ТВС от 1УТ12 до 1УТ18</t>
  </si>
  <si>
    <t>Ремонт сетей ТВС от 2УТ19 до 2УТ 22.2</t>
  </si>
  <si>
    <t>7.3.</t>
  </si>
  <si>
    <t>Ремонт сетей ТВС от 3УТ17 до 3УТ 20</t>
  </si>
  <si>
    <t>7.4.</t>
  </si>
  <si>
    <t>Ремонт сетей ТВС от 2УТ12 до 2УТ16</t>
  </si>
  <si>
    <t>7.5.</t>
  </si>
  <si>
    <t>Ремонт сетей ТВС от 1УТ5 до 1УТ10</t>
  </si>
  <si>
    <t>7.6.</t>
  </si>
  <si>
    <t>7.7.</t>
  </si>
  <si>
    <t>корректировка объемов</t>
  </si>
  <si>
    <t>7.8.</t>
  </si>
  <si>
    <t>7.9.</t>
  </si>
  <si>
    <t>Итого:</t>
  </si>
  <si>
    <t>3.2. Мероприятия, направленные на улучшение качества питьевой воды*</t>
  </si>
  <si>
    <t>Причина отклонения</t>
  </si>
  <si>
    <t>* План мероприятий, направленных на улучшение качества питьевой воды, организацией не представлен</t>
  </si>
  <si>
    <t>3.3. Мероприятия по энергосбережению и повышению энергетической эффективности, в том числе по снижению потерь воды при транспортировке *</t>
  </si>
  <si>
    <t>№              п/п</t>
  </si>
  <si>
    <t>* План мероприятий по энергосбережению и повышению энергетической эффективности организацией не представлен</t>
  </si>
  <si>
    <t>№ п/п</t>
  </si>
  <si>
    <t>Раздел 4. Объем финансовых потребностей для реализации производственной программы</t>
  </si>
  <si>
    <t>№
 п/п</t>
  </si>
  <si>
    <t>Наименование участков</t>
  </si>
  <si>
    <t>Величина показателя</t>
  </si>
  <si>
    <t>тыс. руб.</t>
  </si>
  <si>
    <t>Участок Алькатваам</t>
  </si>
  <si>
    <t>Участок Хатырка</t>
  </si>
  <si>
    <t>8.</t>
  </si>
  <si>
    <t>Участок Снежное</t>
  </si>
  <si>
    <t>9.</t>
  </si>
  <si>
    <t>10.</t>
  </si>
  <si>
    <t>Участок Усть-Белая</t>
  </si>
  <si>
    <t>11.</t>
  </si>
  <si>
    <t>Участок Новое Чаплино</t>
  </si>
  <si>
    <t>12.</t>
  </si>
  <si>
    <t>13.</t>
  </si>
  <si>
    <t>Участок Сиреники</t>
  </si>
  <si>
    <t>Раздел 5. Показатели надежности, качества, энергетической эффективности объектов централизованных систем холодного водоснабжения</t>
  </si>
  <si>
    <t>Наименование показателя</t>
  </si>
  <si>
    <t>Значение показателя</t>
  </si>
  <si>
    <t>Отклонение</t>
  </si>
  <si>
    <t>I</t>
  </si>
  <si>
    <t>Показатели качества воды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</si>
  <si>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</si>
  <si>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%</t>
  </si>
  <si>
    <t>Отсутствуют очистные сооружения</t>
  </si>
  <si>
    <t>Сезонные отклонения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</si>
  <si>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</si>
  <si>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</si>
  <si>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</si>
  <si>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2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</si>
  <si>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</si>
  <si>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2.1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</si>
  <si>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</si>
  <si>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2.2</t>
  </si>
  <si>
    <t>Удаленность населенных пунктов от лаборатории, сложная транспортная схема в межсезонье</t>
  </si>
  <si>
    <t>II</t>
  </si>
  <si>
    <t>Показатели надежности и бесперебойности водоснабжения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</si>
  <si>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</si>
  <si>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</si>
  <si>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</si>
  <si>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</si>
  <si>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</si>
  <si>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III</t>
  </si>
  <si>
    <t>Показатели эффективности использования ресурсов, в том числе уроветь потерь воды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</si>
  <si>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</si>
  <si>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общий объем воды, поданной в водопроводную сеть</t>
  </si>
  <si>
    <t>тыс.куб.м</t>
  </si>
  <si>
    <t>объем потерь воды в централизованной системе водоснабжения при ее транспортировке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</si>
  <si>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питьевой воды</t>
  </si>
  <si>
    <t>кВт.ч/куб.м</t>
  </si>
  <si>
    <t>нет в программе</t>
  </si>
  <si>
    <t>общее количество электрической энергии, потребляемой в технологическом процессе транспортировки питьевой воды</t>
  </si>
  <si>
    <t>тыс.кВт.ч</t>
  </si>
  <si>
    <t>общий объем транспортируемой воды</t>
  </si>
  <si>
    <t>Единица  измерения</t>
  </si>
  <si>
    <t xml:space="preserve"> дог. № 176/21 с доп. согл, ИП Гайнутдинов Д.В.</t>
  </si>
  <si>
    <t>ремонт инж сетей ТВС, ХВС и ГВС в п. Беринговский</t>
  </si>
  <si>
    <t>Пуско-наладочные работы дизельного генератора в кожухе (капоте) мощностью 60 кВт с двигателем ЯМЗ-236 для водозабора с.Ваеги</t>
  </si>
  <si>
    <t>Ремонт сетей холодного водоснабжения, в том числе:</t>
  </si>
  <si>
    <t>Ремонт сетей холодного водоснабжения (капитальный ремонт) на уч-ке 3УТ17 до 3УТ20</t>
  </si>
  <si>
    <t xml:space="preserve">Фактические, уточненные данные (несоответствия по причине учета по характеристикам в 2020 году) </t>
  </si>
  <si>
    <t xml:space="preserve">Фактические, уточненные данные (несоответствия по причине учета по характеристикам в 2018 году) </t>
  </si>
  <si>
    <t>В зимнее время промывается труба до водозабора, чтобы не замерзла. Утечки по актам.</t>
  </si>
  <si>
    <t>Потери учтены по прибору учета.</t>
  </si>
  <si>
    <t>Фактические, уточненные данные потерь воды (подъём учитывается согласно прибора учета ВПУ (установлен в сентябре 2020 года,  ранее подъём определялся расчётным путем)).</t>
  </si>
  <si>
    <r>
      <t>1. Канчалан электро:</t>
    </r>
    <r>
      <rPr>
        <sz val="7"/>
        <rFont val="Times New Roman"/>
        <family val="1"/>
        <charset val="204"/>
      </rPr>
      <t xml:space="preserve">      </t>
    </r>
  </si>
  <si>
    <r>
      <t>2.</t>
    </r>
    <r>
      <rPr>
        <sz val="7"/>
        <rFont val="Times New Roman"/>
        <family val="1"/>
        <charset val="204"/>
      </rPr>
      <t> </t>
    </r>
    <r>
      <rPr>
        <sz val="12"/>
        <rFont val="Times New Roman"/>
        <family val="1"/>
        <charset val="204"/>
      </rPr>
      <t>Алькатваам электро</t>
    </r>
    <r>
      <rPr>
        <sz val="7"/>
        <rFont val="Times New Roman"/>
        <family val="1"/>
        <charset val="204"/>
      </rPr>
      <t xml:space="preserve">     </t>
    </r>
  </si>
  <si>
    <t>В сентябре 2020 года установлена ВПУ, в связи с чем увеличился объем потребления ЭЭ на участке «Водоснабжение». Объем учитывается по счетчику.</t>
  </si>
  <si>
    <t>В сентябре 2020 года на участке «водоснабжение-производство» выявлено, неверное списание показаний прибора учета. Нарушение устранено, объем потребления электрической энергии учитывается согласно прибора учета.</t>
  </si>
  <si>
    <t>Фактические, уточненные данные (переручет протяженности произведен в мае 2019, вместе с подводами к домам)</t>
  </si>
  <si>
    <t>В связи с расторжением договора аутсорсинга, расходы электрической энергии учитываются как расходы на собственные нужды.</t>
  </si>
  <si>
    <t>ремонт инженерных сетей в с. Мейныпильгыно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</si>
</sst>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0.0"/>
    <numFmt numFmtId="166" formatCode="0.000"/>
    <numFmt numFmtId="167" formatCode="#,##0.0"/>
    <numFmt numFmtId="168" formatCode="_-* #,##0\ &quot;р.&quot;_-;\-* #,##0\ &quot;р.&quot;_-;_-* &quot;-&quot;\ &quot;р.&quot;_-;_-@_-"/>
    <numFmt numFmtId="169" formatCode="#,##0\ &quot;d.&quot;;[Red]\-#,##0\ &quot;d.&quot;"/>
    <numFmt numFmtId="170" formatCode="#,##0.00\ &quot;d.&quot;;[Red]\-#,##0.00\ &quot;d.&quot;"/>
    <numFmt numFmtId="171" formatCode="#,##0.00\ &quot;đ.&quot;;[Red]\-#,##0.00\ &quot;đ.&quot;"/>
    <numFmt numFmtId="172" formatCode="_-* #,##0\ _đ_._-;\-* #,##0\ _đ_._-;_-* &quot;-&quot;\ _đ_._-;_-@_-"/>
    <numFmt numFmtId="173" formatCode="_-* #,##0.00\ _đ_._-;\-* #,##0.00\ _đ_._-;_-* &quot;-&quot;??\ _đ_._-;_-@_-"/>
    <numFmt numFmtId="174" formatCode="#,##0\ &quot;р.&quot;;[Red]\-#,##0\ &quot;р.&quot;"/>
    <numFmt numFmtId="175" formatCode="_-* #,##0\ _р_._-;\-* #,##0\ _р_._-;_-* &quot;-&quot;\ _р_._-;_-@_-"/>
    <numFmt numFmtId="176" formatCode="_-* #,##0.00\ _р_._-;\-* #,##0.00\ _р_._-;_-* &quot;-&quot;??\ 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14" fillId="0" borderId="0"/>
    <xf numFmtId="9" fontId="14" fillId="0" borderId="0" applyFont="0" applyFill="0" applyBorder="0" applyAlignment="0" applyProtection="0"/>
    <xf numFmtId="0" fontId="6" fillId="0" borderId="0"/>
    <xf numFmtId="16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/>
    <xf numFmtId="0" fontId="7" fillId="0" borderId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4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48" applyBorder="0">
      <alignment horizontal="center" vertical="center" wrapText="1"/>
    </xf>
    <xf numFmtId="0" fontId="1" fillId="0" borderId="0"/>
    <xf numFmtId="0" fontId="14" fillId="0" borderId="0"/>
    <xf numFmtId="0" fontId="12" fillId="0" borderId="0"/>
    <xf numFmtId="0" fontId="1" fillId="0" borderId="0"/>
    <xf numFmtId="0" fontId="14" fillId="0" borderId="0"/>
    <xf numFmtId="0" fontId="1" fillId="0" borderId="0"/>
    <xf numFmtId="0" fontId="6" fillId="0" borderId="0"/>
  </cellStyleXfs>
  <cellXfs count="468">
    <xf numFmtId="0" fontId="0" fillId="0" borderId="0" xfId="0"/>
    <xf numFmtId="0" fontId="2" fillId="0" borderId="0" xfId="1"/>
    <xf numFmtId="0" fontId="4" fillId="0" borderId="1" xfId="2" applyFont="1" applyBorder="1" applyAlignment="1">
      <alignment horizontal="left" vertical="center" wrapText="1"/>
    </xf>
    <xf numFmtId="0" fontId="8" fillId="0" borderId="1" xfId="5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/>
    </xf>
    <xf numFmtId="0" fontId="8" fillId="0" borderId="0" xfId="5" applyFont="1"/>
    <xf numFmtId="0" fontId="8" fillId="0" borderId="0" xfId="5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8" fillId="0" borderId="0" xfId="5" applyFont="1" applyFill="1" applyBorder="1" applyAlignment="1">
      <alignment horizontal="left" vertical="center" wrapText="1"/>
    </xf>
    <xf numFmtId="0" fontId="8" fillId="0" borderId="0" xfId="5" applyFont="1" applyAlignment="1">
      <alignment horizontal="center"/>
    </xf>
    <xf numFmtId="0" fontId="8" fillId="0" borderId="0" xfId="49" applyFont="1"/>
    <xf numFmtId="0" fontId="8" fillId="0" borderId="31" xfId="5" applyFont="1" applyBorder="1"/>
    <xf numFmtId="0" fontId="8" fillId="0" borderId="31" xfId="5" applyFont="1" applyBorder="1" applyAlignment="1">
      <alignment horizontal="right"/>
    </xf>
    <xf numFmtId="167" fontId="15" fillId="3" borderId="7" xfId="2" applyNumberFormat="1" applyFont="1" applyFill="1" applyBorder="1" applyAlignment="1">
      <alignment horizontal="center" vertical="center" wrapText="1"/>
    </xf>
    <xf numFmtId="0" fontId="2" fillId="0" borderId="0" xfId="1"/>
    <xf numFmtId="0" fontId="13" fillId="0" borderId="0" xfId="2" applyFont="1"/>
    <xf numFmtId="0" fontId="15" fillId="0" borderId="1" xfId="2" applyFont="1" applyBorder="1" applyAlignment="1">
      <alignment horizontal="center" vertical="center" wrapText="1"/>
    </xf>
    <xf numFmtId="0" fontId="16" fillId="0" borderId="11" xfId="2" applyFont="1" applyBorder="1" applyAlignment="1">
      <alignment vertical="center" wrapText="1"/>
    </xf>
    <xf numFmtId="0" fontId="3" fillId="0" borderId="11" xfId="2" applyFont="1" applyBorder="1" applyAlignment="1">
      <alignment horizontal="center" vertical="center" wrapText="1"/>
    </xf>
    <xf numFmtId="49" fontId="15" fillId="0" borderId="12" xfId="2" applyNumberFormat="1" applyFont="1" applyBorder="1" applyAlignment="1">
      <alignment horizontal="center" vertical="center" wrapText="1"/>
    </xf>
    <xf numFmtId="0" fontId="15" fillId="0" borderId="12" xfId="2" applyFont="1" applyBorder="1" applyAlignment="1">
      <alignment horizontal="left" vertical="center" wrapText="1" indent="1"/>
    </xf>
    <xf numFmtId="0" fontId="3" fillId="0" borderId="12" xfId="2" applyFont="1" applyBorder="1" applyAlignment="1">
      <alignment horizontal="center" vertical="center" wrapText="1"/>
    </xf>
    <xf numFmtId="0" fontId="15" fillId="0" borderId="2" xfId="2" applyFont="1" applyBorder="1" applyAlignment="1">
      <alignment horizontal="left" vertical="center" wrapText="1" indent="2"/>
    </xf>
    <xf numFmtId="0" fontId="3" fillId="0" borderId="2" xfId="2" applyFont="1" applyBorder="1" applyAlignment="1">
      <alignment horizontal="center" vertical="center" wrapText="1"/>
    </xf>
    <xf numFmtId="0" fontId="16" fillId="0" borderId="2" xfId="2" applyFont="1" applyBorder="1" applyAlignment="1">
      <alignment vertical="center" wrapText="1"/>
    </xf>
    <xf numFmtId="0" fontId="15" fillId="0" borderId="2" xfId="2" applyFont="1" applyBorder="1" applyAlignment="1">
      <alignment vertical="center" wrapText="1"/>
    </xf>
    <xf numFmtId="0" fontId="15" fillId="0" borderId="2" xfId="2" applyFont="1" applyBorder="1" applyAlignment="1">
      <alignment horizontal="left" vertical="center" wrapText="1" indent="1"/>
    </xf>
    <xf numFmtId="0" fontId="3" fillId="0" borderId="8" xfId="2" applyFont="1" applyBorder="1" applyAlignment="1">
      <alignment horizontal="center" vertical="center" wrapText="1"/>
    </xf>
    <xf numFmtId="49" fontId="16" fillId="0" borderId="7" xfId="2" applyNumberFormat="1" applyFont="1" applyBorder="1" applyAlignment="1">
      <alignment horizontal="center" vertical="center" wrapText="1"/>
    </xf>
    <xf numFmtId="0" fontId="16" fillId="0" borderId="12" xfId="2" applyFont="1" applyBorder="1" applyAlignment="1">
      <alignment vertical="center" wrapText="1"/>
    </xf>
    <xf numFmtId="0" fontId="17" fillId="0" borderId="12" xfId="2" applyFont="1" applyBorder="1" applyAlignment="1">
      <alignment horizontal="center" vertical="center" wrapText="1"/>
    </xf>
    <xf numFmtId="49" fontId="15" fillId="0" borderId="26" xfId="2" applyNumberFormat="1" applyFont="1" applyBorder="1" applyAlignment="1">
      <alignment horizontal="center" vertical="center" wrapText="1"/>
    </xf>
    <xf numFmtId="49" fontId="15" fillId="0" borderId="7" xfId="2" applyNumberFormat="1" applyFont="1" applyBorder="1" applyAlignment="1">
      <alignment horizontal="center" vertical="center" wrapText="1"/>
    </xf>
    <xf numFmtId="0" fontId="15" fillId="0" borderId="8" xfId="2" applyFont="1" applyBorder="1" applyAlignment="1">
      <alignment horizontal="left" vertical="center" wrapText="1" indent="1"/>
    </xf>
    <xf numFmtId="49" fontId="15" fillId="0" borderId="2" xfId="2" applyNumberFormat="1" applyFont="1" applyBorder="1" applyAlignment="1">
      <alignment horizontal="center" vertical="center" wrapText="1"/>
    </xf>
    <xf numFmtId="49" fontId="16" fillId="0" borderId="2" xfId="2" applyNumberFormat="1" applyFont="1" applyBorder="1" applyAlignment="1">
      <alignment horizontal="center" vertical="center" wrapText="1"/>
    </xf>
    <xf numFmtId="0" fontId="16" fillId="0" borderId="8" xfId="2" applyFont="1" applyBorder="1" applyAlignment="1">
      <alignment vertical="center" wrapText="1"/>
    </xf>
    <xf numFmtId="0" fontId="17" fillId="0" borderId="8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left" vertical="center" wrapText="1" indent="1"/>
    </xf>
    <xf numFmtId="0" fontId="15" fillId="0" borderId="2" xfId="2" applyFont="1" applyBorder="1" applyAlignment="1">
      <alignment horizontal="left" vertical="center" wrapText="1" indent="3"/>
    </xf>
    <xf numFmtId="49" fontId="16" fillId="0" borderId="12" xfId="2" applyNumberFormat="1" applyFont="1" applyBorder="1" applyAlignment="1">
      <alignment horizontal="center" vertical="center" wrapText="1"/>
    </xf>
    <xf numFmtId="0" fontId="16" fillId="0" borderId="12" xfId="2" applyFont="1" applyBorder="1" applyAlignment="1">
      <alignment horizontal="left" vertical="center" wrapText="1" indent="1"/>
    </xf>
    <xf numFmtId="49" fontId="15" fillId="0" borderId="13" xfId="2" applyNumberFormat="1" applyFont="1" applyBorder="1" applyAlignment="1">
      <alignment horizontal="center" vertical="center" wrapText="1"/>
    </xf>
    <xf numFmtId="0" fontId="15" fillId="0" borderId="13" xfId="2" applyFont="1" applyBorder="1" applyAlignment="1">
      <alignment horizontal="left" vertical="center" wrapText="1" indent="2"/>
    </xf>
    <xf numFmtId="0" fontId="3" fillId="0" borderId="13" xfId="2" applyFont="1" applyBorder="1" applyAlignment="1">
      <alignment horizontal="center" vertical="center" wrapText="1"/>
    </xf>
    <xf numFmtId="167" fontId="15" fillId="3" borderId="3" xfId="2" applyNumberFormat="1" applyFont="1" applyFill="1" applyBorder="1" applyAlignment="1">
      <alignment horizontal="center" vertical="center" wrapText="1"/>
    </xf>
    <xf numFmtId="167" fontId="16" fillId="3" borderId="11" xfId="2" applyNumberFormat="1" applyFont="1" applyFill="1" applyBorder="1" applyAlignment="1">
      <alignment horizontal="center" vertical="center" wrapText="1"/>
    </xf>
    <xf numFmtId="167" fontId="16" fillId="3" borderId="39" xfId="2" applyNumberFormat="1" applyFont="1" applyFill="1" applyBorder="1" applyAlignment="1">
      <alignment horizontal="center" vertical="center" wrapText="1"/>
    </xf>
    <xf numFmtId="167" fontId="16" fillId="3" borderId="23" xfId="2" applyNumberFormat="1" applyFont="1" applyFill="1" applyBorder="1" applyAlignment="1">
      <alignment horizontal="center" vertical="center" wrapText="1"/>
    </xf>
    <xf numFmtId="167" fontId="16" fillId="3" borderId="40" xfId="2" applyNumberFormat="1" applyFont="1" applyFill="1" applyBorder="1" applyAlignment="1">
      <alignment horizontal="center" vertical="center" wrapText="1"/>
    </xf>
    <xf numFmtId="167" fontId="15" fillId="3" borderId="0" xfId="2" applyNumberFormat="1" applyFont="1" applyFill="1" applyBorder="1" applyAlignment="1">
      <alignment horizontal="center" vertical="center" wrapText="1"/>
    </xf>
    <xf numFmtId="167" fontId="15" fillId="3" borderId="2" xfId="2" applyNumberFormat="1" applyFont="1" applyFill="1" applyBorder="1" applyAlignment="1">
      <alignment horizontal="center" vertical="center" wrapText="1"/>
    </xf>
    <xf numFmtId="167" fontId="15" fillId="3" borderId="12" xfId="2" applyNumberFormat="1" applyFont="1" applyFill="1" applyBorder="1" applyAlignment="1">
      <alignment horizontal="center" vertical="center" wrapText="1"/>
    </xf>
    <xf numFmtId="167" fontId="15" fillId="3" borderId="17" xfId="2" applyNumberFormat="1" applyFont="1" applyFill="1" applyBorder="1" applyAlignment="1">
      <alignment horizontal="center" vertical="center" wrapText="1"/>
    </xf>
    <xf numFmtId="167" fontId="16" fillId="3" borderId="2" xfId="2" applyNumberFormat="1" applyFont="1" applyFill="1" applyBorder="1" applyAlignment="1">
      <alignment horizontal="center" vertical="center" wrapText="1"/>
    </xf>
    <xf numFmtId="167" fontId="16" fillId="3" borderId="17" xfId="2" applyNumberFormat="1" applyFont="1" applyFill="1" applyBorder="1" applyAlignment="1">
      <alignment horizontal="center" vertical="center" wrapText="1"/>
    </xf>
    <xf numFmtId="167" fontId="15" fillId="3" borderId="5" xfId="2" applyNumberFormat="1" applyFont="1" applyFill="1" applyBorder="1" applyAlignment="1">
      <alignment horizontal="center" vertical="center" wrapText="1"/>
    </xf>
    <xf numFmtId="167" fontId="15" fillId="3" borderId="6" xfId="2" applyNumberFormat="1" applyFont="1" applyFill="1" applyBorder="1" applyAlignment="1">
      <alignment horizontal="center" vertical="center" wrapText="1"/>
    </xf>
    <xf numFmtId="167" fontId="15" fillId="3" borderId="8" xfId="2" applyNumberFormat="1" applyFont="1" applyFill="1" applyBorder="1" applyAlignment="1">
      <alignment horizontal="center" vertical="center" wrapText="1"/>
    </xf>
    <xf numFmtId="167" fontId="16" fillId="3" borderId="12" xfId="2" applyNumberFormat="1" applyFont="1" applyFill="1" applyBorder="1" applyAlignment="1">
      <alignment horizontal="center" vertical="center" wrapText="1"/>
    </xf>
    <xf numFmtId="167" fontId="16" fillId="3" borderId="41" xfId="2" applyNumberFormat="1" applyFont="1" applyFill="1" applyBorder="1" applyAlignment="1">
      <alignment horizontal="center" vertical="center" wrapText="1"/>
    </xf>
    <xf numFmtId="167" fontId="16" fillId="3" borderId="42" xfId="2" applyNumberFormat="1" applyFont="1" applyFill="1" applyBorder="1" applyAlignment="1">
      <alignment horizontal="center" vertical="center" wrapText="1"/>
    </xf>
    <xf numFmtId="167" fontId="16" fillId="3" borderId="8" xfId="2" applyNumberFormat="1" applyFont="1" applyFill="1" applyBorder="1" applyAlignment="1">
      <alignment horizontal="center" vertical="center" wrapText="1"/>
    </xf>
    <xf numFmtId="167" fontId="16" fillId="3" borderId="14" xfId="2" applyNumberFormat="1" applyFont="1" applyFill="1" applyBorder="1" applyAlignment="1">
      <alignment horizontal="center" vertical="center" wrapText="1"/>
    </xf>
    <xf numFmtId="167" fontId="16" fillId="3" borderId="9" xfId="2" applyNumberFormat="1" applyFont="1" applyFill="1" applyBorder="1" applyAlignment="1">
      <alignment horizontal="center" vertical="center" wrapText="1"/>
    </xf>
    <xf numFmtId="167" fontId="15" fillId="3" borderId="13" xfId="2" applyNumberFormat="1" applyFont="1" applyFill="1" applyBorder="1" applyAlignment="1">
      <alignment horizontal="center" vertical="center" wrapText="1"/>
    </xf>
    <xf numFmtId="167" fontId="15" fillId="3" borderId="31" xfId="2" applyNumberFormat="1" applyFont="1" applyFill="1" applyBorder="1" applyAlignment="1">
      <alignment horizontal="center" vertical="center" wrapText="1"/>
    </xf>
    <xf numFmtId="167" fontId="16" fillId="3" borderId="16" xfId="2" applyNumberFormat="1" applyFont="1" applyFill="1" applyBorder="1" applyAlignment="1">
      <alignment horizontal="center" vertical="center" wrapText="1"/>
    </xf>
    <xf numFmtId="167" fontId="15" fillId="3" borderId="22" xfId="2" applyNumberFormat="1" applyFont="1" applyFill="1" applyBorder="1" applyAlignment="1">
      <alignment horizontal="center" vertical="center" wrapText="1"/>
    </xf>
    <xf numFmtId="167" fontId="15" fillId="3" borderId="18" xfId="2" applyNumberFormat="1" applyFont="1" applyFill="1" applyBorder="1" applyAlignment="1">
      <alignment horizontal="center" vertical="center" wrapText="1"/>
    </xf>
    <xf numFmtId="167" fontId="16" fillId="3" borderId="18" xfId="2" applyNumberFormat="1" applyFont="1" applyFill="1" applyBorder="1" applyAlignment="1">
      <alignment horizontal="center" vertical="center" wrapText="1"/>
    </xf>
    <xf numFmtId="167" fontId="15" fillId="3" borderId="20" xfId="2" applyNumberFormat="1" applyFont="1" applyFill="1" applyBorder="1" applyAlignment="1">
      <alignment horizontal="center" vertical="center" wrapText="1"/>
    </xf>
    <xf numFmtId="167" fontId="16" fillId="3" borderId="5" xfId="2" applyNumberFormat="1" applyFont="1" applyFill="1" applyBorder="1" applyAlignment="1">
      <alignment horizontal="center" vertical="center" wrapText="1"/>
    </xf>
    <xf numFmtId="167" fontId="15" fillId="3" borderId="42" xfId="2" applyNumberFormat="1" applyFont="1" applyFill="1" applyBorder="1" applyAlignment="1">
      <alignment horizontal="center" vertical="center" wrapText="1"/>
    </xf>
    <xf numFmtId="167" fontId="16" fillId="3" borderId="6" xfId="2" applyNumberFormat="1" applyFont="1" applyFill="1" applyBorder="1" applyAlignment="1">
      <alignment horizontal="center" vertical="center" wrapText="1"/>
    </xf>
    <xf numFmtId="167" fontId="16" fillId="3" borderId="0" xfId="2" applyNumberFormat="1" applyFont="1" applyFill="1" applyBorder="1" applyAlignment="1">
      <alignment horizontal="center" vertical="center" wrapText="1"/>
    </xf>
    <xf numFmtId="167" fontId="16" fillId="3" borderId="22" xfId="2" applyNumberFormat="1" applyFont="1" applyFill="1" applyBorder="1" applyAlignment="1">
      <alignment horizontal="center" vertical="center" wrapText="1"/>
    </xf>
    <xf numFmtId="167" fontId="15" fillId="3" borderId="46" xfId="2" applyNumberFormat="1" applyFont="1" applyFill="1" applyBorder="1" applyAlignment="1">
      <alignment horizontal="center" vertical="center" wrapText="1"/>
    </xf>
    <xf numFmtId="49" fontId="15" fillId="0" borderId="12" xfId="2" applyNumberFormat="1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left" vertical="center" wrapText="1" indent="2"/>
    </xf>
    <xf numFmtId="0" fontId="3" fillId="0" borderId="12" xfId="2" applyFont="1" applyFill="1" applyBorder="1" applyAlignment="1">
      <alignment horizontal="center" vertical="center" wrapText="1"/>
    </xf>
    <xf numFmtId="167" fontId="15" fillId="0" borderId="12" xfId="2" applyNumberFormat="1" applyFont="1" applyFill="1" applyBorder="1" applyAlignment="1">
      <alignment horizontal="center" vertical="center" wrapText="1"/>
    </xf>
    <xf numFmtId="167" fontId="15" fillId="0" borderId="18" xfId="2" applyNumberFormat="1" applyFont="1" applyFill="1" applyBorder="1" applyAlignment="1">
      <alignment horizontal="center" vertical="center" wrapText="1"/>
    </xf>
    <xf numFmtId="167" fontId="15" fillId="0" borderId="2" xfId="2" applyNumberFormat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left" vertical="center" wrapText="1" indent="2"/>
    </xf>
    <xf numFmtId="0" fontId="3" fillId="0" borderId="2" xfId="2" applyFont="1" applyFill="1" applyBorder="1" applyAlignment="1">
      <alignment horizontal="center" vertical="center" wrapText="1"/>
    </xf>
    <xf numFmtId="167" fontId="15" fillId="0" borderId="17" xfId="2" applyNumberFormat="1" applyFont="1" applyFill="1" applyBorder="1" applyAlignment="1">
      <alignment horizontal="center" vertical="center" wrapText="1"/>
    </xf>
    <xf numFmtId="49" fontId="15" fillId="0" borderId="8" xfId="2" applyNumberFormat="1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left" vertical="center" wrapText="1" indent="2"/>
    </xf>
    <xf numFmtId="0" fontId="3" fillId="0" borderId="8" xfId="2" applyFont="1" applyFill="1" applyBorder="1" applyAlignment="1">
      <alignment horizontal="center" vertical="center" wrapText="1"/>
    </xf>
    <xf numFmtId="167" fontId="15" fillId="0" borderId="8" xfId="2" applyNumberFormat="1" applyFont="1" applyFill="1" applyBorder="1" applyAlignment="1">
      <alignment horizontal="center" vertical="center" wrapText="1"/>
    </xf>
    <xf numFmtId="167" fontId="15" fillId="0" borderId="43" xfId="2" applyNumberFormat="1" applyFont="1" applyFill="1" applyBorder="1" applyAlignment="1">
      <alignment horizontal="center" vertical="center" wrapText="1"/>
    </xf>
    <xf numFmtId="167" fontId="15" fillId="0" borderId="10" xfId="2" applyNumberFormat="1" applyFont="1" applyFill="1" applyBorder="1" applyAlignment="1">
      <alignment horizontal="center" vertical="center" wrapText="1"/>
    </xf>
    <xf numFmtId="167" fontId="15" fillId="0" borderId="36" xfId="2" applyNumberFormat="1" applyFont="1" applyFill="1" applyBorder="1" applyAlignment="1">
      <alignment horizontal="center" vertical="center" wrapText="1"/>
    </xf>
    <xf numFmtId="167" fontId="15" fillId="0" borderId="37" xfId="2" applyNumberFormat="1" applyFont="1" applyFill="1" applyBorder="1" applyAlignment="1">
      <alignment horizontal="center" vertical="center" wrapText="1"/>
    </xf>
    <xf numFmtId="167" fontId="15" fillId="3" borderId="41" xfId="2" applyNumberFormat="1" applyFont="1" applyFill="1" applyBorder="1" applyAlignment="1">
      <alignment horizontal="center" vertical="center" wrapText="1"/>
    </xf>
    <xf numFmtId="167" fontId="15" fillId="0" borderId="41" xfId="2" applyNumberFormat="1" applyFont="1" applyFill="1" applyBorder="1" applyAlignment="1">
      <alignment horizontal="center" vertical="center" wrapText="1"/>
    </xf>
    <xf numFmtId="167" fontId="15" fillId="0" borderId="42" xfId="2" applyNumberFormat="1" applyFont="1" applyFill="1" applyBorder="1" applyAlignment="1">
      <alignment horizontal="center" vertical="center" wrapText="1"/>
    </xf>
    <xf numFmtId="167" fontId="15" fillId="3" borderId="14" xfId="2" applyNumberFormat="1" applyFont="1" applyFill="1" applyBorder="1" applyAlignment="1">
      <alignment horizontal="center" vertical="center" wrapText="1"/>
    </xf>
    <xf numFmtId="167" fontId="15" fillId="3" borderId="9" xfId="2" applyNumberFormat="1" applyFont="1" applyFill="1" applyBorder="1" applyAlignment="1">
      <alignment horizontal="center" vertical="center" wrapText="1"/>
    </xf>
    <xf numFmtId="167" fontId="15" fillId="0" borderId="14" xfId="2" applyNumberFormat="1" applyFont="1" applyFill="1" applyBorder="1" applyAlignment="1">
      <alignment horizontal="center" vertical="center" wrapText="1"/>
    </xf>
    <xf numFmtId="167" fontId="15" fillId="0" borderId="9" xfId="2" applyNumberFormat="1" applyFont="1" applyFill="1" applyBorder="1" applyAlignment="1">
      <alignment horizontal="center" vertical="center" wrapText="1"/>
    </xf>
    <xf numFmtId="167" fontId="15" fillId="0" borderId="5" xfId="2" applyNumberFormat="1" applyFont="1" applyFill="1" applyBorder="1" applyAlignment="1">
      <alignment horizontal="center" vertical="center" wrapText="1"/>
    </xf>
    <xf numFmtId="167" fontId="15" fillId="0" borderId="6" xfId="2" applyNumberFormat="1" applyFont="1" applyFill="1" applyBorder="1" applyAlignment="1">
      <alignment horizontal="center" vertical="center" wrapText="1"/>
    </xf>
    <xf numFmtId="167" fontId="15" fillId="3" borderId="44" xfId="2" applyNumberFormat="1" applyFont="1" applyFill="1" applyBorder="1" applyAlignment="1">
      <alignment horizontal="center" vertical="center" wrapText="1"/>
    </xf>
    <xf numFmtId="167" fontId="15" fillId="3" borderId="45" xfId="2" applyNumberFormat="1" applyFont="1" applyFill="1" applyBorder="1" applyAlignment="1">
      <alignment horizontal="center" vertical="center" wrapText="1"/>
    </xf>
    <xf numFmtId="167" fontId="16" fillId="0" borderId="5" xfId="2" applyNumberFormat="1" applyFont="1" applyFill="1" applyBorder="1" applyAlignment="1">
      <alignment horizontal="center" vertical="center" wrapText="1"/>
    </xf>
    <xf numFmtId="167" fontId="16" fillId="0" borderId="6" xfId="2" applyNumberFormat="1" applyFont="1" applyFill="1" applyBorder="1" applyAlignment="1">
      <alignment horizontal="center" vertical="center" wrapText="1"/>
    </xf>
    <xf numFmtId="49" fontId="16" fillId="0" borderId="11" xfId="2" applyNumberFormat="1" applyFont="1" applyBorder="1" applyAlignment="1">
      <alignment horizontal="center" vertical="center" wrapText="1"/>
    </xf>
    <xf numFmtId="49" fontId="15" fillId="0" borderId="38" xfId="2" applyNumberFormat="1" applyFont="1" applyBorder="1" applyAlignment="1">
      <alignment horizontal="center" vertical="center" wrapText="1"/>
    </xf>
    <xf numFmtId="49" fontId="16" fillId="0" borderId="8" xfId="2" applyNumberFormat="1" applyFont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167" fontId="15" fillId="0" borderId="7" xfId="2" applyNumberFormat="1" applyFont="1" applyFill="1" applyBorder="1" applyAlignment="1">
      <alignment horizontal="center" vertical="center" wrapText="1"/>
    </xf>
    <xf numFmtId="167" fontId="15" fillId="3" borderId="49" xfId="2" applyNumberFormat="1" applyFont="1" applyFill="1" applyBorder="1" applyAlignment="1">
      <alignment horizontal="center" vertical="center" wrapText="1"/>
    </xf>
    <xf numFmtId="167" fontId="3" fillId="0" borderId="0" xfId="2" applyNumberFormat="1" applyFont="1"/>
    <xf numFmtId="167" fontId="24" fillId="3" borderId="2" xfId="2" applyNumberFormat="1" applyFont="1" applyFill="1" applyBorder="1" applyAlignment="1">
      <alignment horizontal="center" vertical="center" wrapText="1"/>
    </xf>
    <xf numFmtId="167" fontId="24" fillId="3" borderId="12" xfId="2" applyNumberFormat="1" applyFont="1" applyFill="1" applyBorder="1" applyAlignment="1">
      <alignment horizontal="center" vertical="center" wrapText="1"/>
    </xf>
    <xf numFmtId="167" fontId="25" fillId="3" borderId="8" xfId="2" applyNumberFormat="1" applyFont="1" applyFill="1" applyBorder="1" applyAlignment="1">
      <alignment horizontal="center" vertical="center" wrapText="1"/>
    </xf>
    <xf numFmtId="167" fontId="24" fillId="3" borderId="8" xfId="2" applyNumberFormat="1" applyFont="1" applyFill="1" applyBorder="1" applyAlignment="1">
      <alignment horizontal="center" vertical="center" wrapText="1"/>
    </xf>
    <xf numFmtId="167" fontId="25" fillId="3" borderId="12" xfId="2" applyNumberFormat="1" applyFont="1" applyFill="1" applyBorder="1" applyAlignment="1">
      <alignment horizontal="center" vertical="center" wrapText="1"/>
    </xf>
    <xf numFmtId="167" fontId="24" fillId="3" borderId="13" xfId="2" applyNumberFormat="1" applyFont="1" applyFill="1" applyBorder="1" applyAlignment="1">
      <alignment horizontal="center" vertical="center" wrapText="1"/>
    </xf>
    <xf numFmtId="167" fontId="16" fillId="0" borderId="8" xfId="2" applyNumberFormat="1" applyFont="1" applyFill="1" applyBorder="1" applyAlignment="1">
      <alignment horizontal="center" vertical="center" wrapText="1"/>
    </xf>
    <xf numFmtId="49" fontId="25" fillId="0" borderId="2" xfId="2" applyNumberFormat="1" applyFont="1" applyBorder="1" applyAlignment="1">
      <alignment horizontal="center" vertical="center" wrapText="1"/>
    </xf>
    <xf numFmtId="0" fontId="26" fillId="0" borderId="2" xfId="2" applyFont="1" applyBorder="1" applyAlignment="1">
      <alignment vertical="center" wrapText="1"/>
    </xf>
    <xf numFmtId="0" fontId="26" fillId="0" borderId="2" xfId="2" applyFont="1" applyBorder="1" applyAlignment="1">
      <alignment horizontal="center" vertical="center" wrapText="1"/>
    </xf>
    <xf numFmtId="167" fontId="27" fillId="3" borderId="2" xfId="2" applyNumberFormat="1" applyFont="1" applyFill="1" applyBorder="1" applyAlignment="1">
      <alignment horizontal="center" vertical="center" wrapText="1"/>
    </xf>
    <xf numFmtId="167" fontId="27" fillId="3" borderId="5" xfId="2" applyNumberFormat="1" applyFont="1" applyFill="1" applyBorder="1" applyAlignment="1">
      <alignment horizontal="center" vertical="center" wrapText="1"/>
    </xf>
    <xf numFmtId="167" fontId="27" fillId="3" borderId="6" xfId="2" applyNumberFormat="1" applyFont="1" applyFill="1" applyBorder="1" applyAlignment="1">
      <alignment horizontal="center" vertical="center" wrapText="1"/>
    </xf>
    <xf numFmtId="167" fontId="27" fillId="3" borderId="17" xfId="2" applyNumberFormat="1" applyFont="1" applyFill="1" applyBorder="1" applyAlignment="1">
      <alignment horizontal="center" vertical="center" wrapText="1"/>
    </xf>
    <xf numFmtId="167" fontId="27" fillId="3" borderId="18" xfId="2" applyNumberFormat="1" applyFont="1" applyFill="1" applyBorder="1" applyAlignment="1">
      <alignment horizontal="center" vertical="center" wrapText="1"/>
    </xf>
    <xf numFmtId="167" fontId="24" fillId="3" borderId="5" xfId="2" applyNumberFormat="1" applyFont="1" applyFill="1" applyBorder="1" applyAlignment="1">
      <alignment horizontal="center" vertical="center" wrapText="1"/>
    </xf>
    <xf numFmtId="167" fontId="24" fillId="3" borderId="6" xfId="2" applyNumberFormat="1" applyFont="1" applyFill="1" applyBorder="1" applyAlignment="1">
      <alignment horizontal="center" vertical="center" wrapText="1"/>
    </xf>
    <xf numFmtId="167" fontId="24" fillId="3" borderId="18" xfId="2" applyNumberFormat="1" applyFont="1" applyFill="1" applyBorder="1" applyAlignment="1">
      <alignment horizontal="center" vertical="center" wrapText="1"/>
    </xf>
    <xf numFmtId="167" fontId="24" fillId="3" borderId="17" xfId="2" applyNumberFormat="1" applyFont="1" applyFill="1" applyBorder="1" applyAlignment="1">
      <alignment horizontal="center" vertical="center" wrapText="1"/>
    </xf>
    <xf numFmtId="167" fontId="16" fillId="0" borderId="12" xfId="2" applyNumberFormat="1" applyFont="1" applyFill="1" applyBorder="1" applyAlignment="1">
      <alignment horizontal="center" vertical="center" wrapText="1"/>
    </xf>
    <xf numFmtId="167" fontId="16" fillId="0" borderId="41" xfId="2" applyNumberFormat="1" applyFont="1" applyFill="1" applyBorder="1" applyAlignment="1">
      <alignment horizontal="center" vertical="center" wrapText="1"/>
    </xf>
    <xf numFmtId="167" fontId="16" fillId="0" borderId="42" xfId="2" applyNumberFormat="1" applyFont="1" applyFill="1" applyBorder="1" applyAlignment="1">
      <alignment horizontal="center" vertical="center" wrapText="1"/>
    </xf>
    <xf numFmtId="167" fontId="16" fillId="0" borderId="17" xfId="2" applyNumberFormat="1" applyFont="1" applyFill="1" applyBorder="1" applyAlignment="1">
      <alignment horizontal="center" vertical="center" wrapText="1"/>
    </xf>
    <xf numFmtId="167" fontId="15" fillId="0" borderId="0" xfId="2" applyNumberFormat="1" applyFont="1" applyFill="1" applyBorder="1" applyAlignment="1">
      <alignment horizontal="center" vertical="center" wrapText="1"/>
    </xf>
    <xf numFmtId="167" fontId="16" fillId="0" borderId="0" xfId="2" applyNumberFormat="1" applyFont="1" applyFill="1" applyBorder="1" applyAlignment="1">
      <alignment horizontal="center" vertical="center" wrapText="1"/>
    </xf>
    <xf numFmtId="167" fontId="27" fillId="0" borderId="2" xfId="2" applyNumberFormat="1" applyFont="1" applyFill="1" applyBorder="1" applyAlignment="1">
      <alignment horizontal="center" vertical="center" wrapText="1"/>
    </xf>
    <xf numFmtId="167" fontId="27" fillId="0" borderId="5" xfId="2" applyNumberFormat="1" applyFont="1" applyFill="1" applyBorder="1" applyAlignment="1">
      <alignment horizontal="center" vertical="center" wrapText="1"/>
    </xf>
    <xf numFmtId="167" fontId="27" fillId="0" borderId="6" xfId="2" applyNumberFormat="1" applyFont="1" applyFill="1" applyBorder="1" applyAlignment="1">
      <alignment horizontal="center" vertical="center" wrapText="1"/>
    </xf>
    <xf numFmtId="167" fontId="27" fillId="0" borderId="17" xfId="2" applyNumberFormat="1" applyFont="1" applyFill="1" applyBorder="1" applyAlignment="1">
      <alignment horizontal="center" vertical="center" wrapText="1"/>
    </xf>
    <xf numFmtId="167" fontId="16" fillId="0" borderId="14" xfId="2" applyNumberFormat="1" applyFont="1" applyFill="1" applyBorder="1" applyAlignment="1">
      <alignment horizontal="center" vertical="center" wrapText="1"/>
    </xf>
    <xf numFmtId="167" fontId="16" fillId="0" borderId="9" xfId="2" applyNumberFormat="1" applyFont="1" applyFill="1" applyBorder="1" applyAlignment="1">
      <alignment horizontal="center" vertical="center" wrapText="1"/>
    </xf>
    <xf numFmtId="167" fontId="16" fillId="0" borderId="2" xfId="2" applyNumberFormat="1" applyFont="1" applyFill="1" applyBorder="1" applyAlignment="1">
      <alignment horizontal="center" vertical="center" wrapText="1"/>
    </xf>
    <xf numFmtId="0" fontId="15" fillId="3" borderId="35" xfId="2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center" vertical="center" wrapText="1"/>
    </xf>
    <xf numFmtId="14" fontId="4" fillId="0" borderId="1" xfId="2" applyNumberFormat="1" applyFont="1" applyFill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left" vertical="center" wrapText="1"/>
    </xf>
    <xf numFmtId="0" fontId="4" fillId="0" borderId="13" xfId="2" applyFont="1" applyFill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65" fontId="4" fillId="0" borderId="30" xfId="2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left" vertical="center" wrapText="1"/>
    </xf>
    <xf numFmtId="0" fontId="4" fillId="0" borderId="47" xfId="2" applyFont="1" applyFill="1" applyBorder="1" applyAlignment="1">
      <alignment horizontal="left" vertical="center" wrapText="1"/>
    </xf>
    <xf numFmtId="0" fontId="2" fillId="0" borderId="0" xfId="1"/>
    <xf numFmtId="0" fontId="4" fillId="0" borderId="1" xfId="2" applyFont="1" applyBorder="1" applyAlignment="1">
      <alignment horizontal="center" vertical="center" wrapText="1"/>
    </xf>
    <xf numFmtId="0" fontId="4" fillId="0" borderId="0" xfId="2" applyFont="1" applyBorder="1" applyAlignment="1"/>
    <xf numFmtId="0" fontId="4" fillId="0" borderId="0" xfId="2" applyFont="1" applyBorder="1" applyAlignment="1">
      <alignment horizontal="center"/>
    </xf>
    <xf numFmtId="0" fontId="4" fillId="0" borderId="0" xfId="2" applyFont="1" applyBorder="1"/>
    <xf numFmtId="0" fontId="4" fillId="0" borderId="1" xfId="2" applyFont="1" applyBorder="1" applyAlignment="1">
      <alignment horizontal="center"/>
    </xf>
    <xf numFmtId="0" fontId="4" fillId="0" borderId="1" xfId="2" applyFont="1" applyBorder="1" applyAlignment="1"/>
    <xf numFmtId="0" fontId="4" fillId="0" borderId="1" xfId="2" applyFont="1" applyBorder="1"/>
    <xf numFmtId="0" fontId="4" fillId="0" borderId="0" xfId="2" applyFont="1" applyBorder="1" applyAlignment="1">
      <alignment horizontal="left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/>
    </xf>
    <xf numFmtId="0" fontId="4" fillId="0" borderId="13" xfId="2" applyFont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65" fontId="4" fillId="0" borderId="2" xfId="2" applyNumberFormat="1" applyFont="1" applyBorder="1" applyAlignment="1">
      <alignment horizontal="center" vertical="center" wrapText="1"/>
    </xf>
    <xf numFmtId="165" fontId="4" fillId="0" borderId="11" xfId="2" applyNumberFormat="1" applyFont="1" applyBorder="1" applyAlignment="1">
      <alignment horizontal="center" vertical="center" wrapText="1"/>
    </xf>
    <xf numFmtId="16" fontId="4" fillId="0" borderId="2" xfId="2" applyNumberFormat="1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/>
    </xf>
    <xf numFmtId="0" fontId="10" fillId="0" borderId="1" xfId="1" applyFont="1" applyBorder="1"/>
    <xf numFmtId="3" fontId="4" fillId="0" borderId="30" xfId="2" applyNumberFormat="1" applyFont="1" applyBorder="1" applyAlignment="1">
      <alignment horizontal="center"/>
    </xf>
    <xf numFmtId="0" fontId="4" fillId="0" borderId="30" xfId="2" applyFont="1" applyBorder="1" applyAlignment="1">
      <alignment horizontal="center" vertical="center" wrapText="1"/>
    </xf>
    <xf numFmtId="165" fontId="4" fillId="0" borderId="15" xfId="2" applyNumberFormat="1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left" vertical="center" wrapText="1"/>
    </xf>
    <xf numFmtId="165" fontId="4" fillId="0" borderId="7" xfId="2" applyNumberFormat="1" applyFont="1" applyBorder="1" applyAlignment="1">
      <alignment horizontal="center" vertical="center" wrapText="1"/>
    </xf>
    <xf numFmtId="165" fontId="4" fillId="0" borderId="24" xfId="2" applyNumberFormat="1" applyFont="1" applyBorder="1" applyAlignment="1">
      <alignment horizontal="center" vertical="center" wrapText="1"/>
    </xf>
    <xf numFmtId="165" fontId="4" fillId="0" borderId="27" xfId="2" applyNumberFormat="1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30" xfId="2" applyFont="1" applyBorder="1" applyAlignment="1">
      <alignment horizontal="left" vertical="center" wrapText="1"/>
    </xf>
    <xf numFmtId="165" fontId="4" fillId="0" borderId="3" xfId="2" applyNumberFormat="1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/>
    </xf>
    <xf numFmtId="0" fontId="4" fillId="2" borderId="7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165" fontId="4" fillId="0" borderId="28" xfId="2" applyNumberFormat="1" applyFont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center" vertical="center" wrapText="1"/>
    </xf>
    <xf numFmtId="14" fontId="4" fillId="0" borderId="11" xfId="2" applyNumberFormat="1" applyFont="1" applyBorder="1" applyAlignment="1">
      <alignment horizontal="center" vertical="center" wrapText="1"/>
    </xf>
    <xf numFmtId="2" fontId="4" fillId="0" borderId="8" xfId="2" applyNumberFormat="1" applyFont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1" fontId="29" fillId="3" borderId="37" xfId="6" applyNumberFormat="1" applyFont="1" applyFill="1" applyBorder="1" applyAlignment="1">
      <alignment horizontal="center" vertical="center" wrapText="1"/>
    </xf>
    <xf numFmtId="0" fontId="8" fillId="0" borderId="3" xfId="3" applyFont="1" applyBorder="1" applyAlignment="1">
      <alignment vertical="center" wrapText="1"/>
    </xf>
    <xf numFmtId="1" fontId="30" fillId="3" borderId="29" xfId="6" applyNumberFormat="1" applyFont="1" applyFill="1" applyBorder="1" applyAlignment="1">
      <alignment horizontal="center" vertical="center" wrapText="1"/>
    </xf>
    <xf numFmtId="166" fontId="29" fillId="0" borderId="18" xfId="6" applyNumberFormat="1" applyFont="1" applyBorder="1" applyAlignment="1">
      <alignment horizontal="center" vertical="center" wrapText="1"/>
    </xf>
    <xf numFmtId="0" fontId="8" fillId="0" borderId="24" xfId="3" applyFont="1" applyBorder="1" applyAlignment="1">
      <alignment horizontal="justify" vertical="center" wrapText="1"/>
    </xf>
    <xf numFmtId="165" fontId="4" fillId="0" borderId="13" xfId="2" applyNumberFormat="1" applyFont="1" applyBorder="1" applyAlignment="1">
      <alignment horizontal="center" vertical="center" wrapText="1"/>
    </xf>
    <xf numFmtId="166" fontId="30" fillId="0" borderId="29" xfId="6" applyNumberFormat="1" applyFont="1" applyBorder="1" applyAlignment="1">
      <alignment horizontal="center" vertical="center" wrapText="1"/>
    </xf>
    <xf numFmtId="165" fontId="30" fillId="0" borderId="18" xfId="6" applyNumberFormat="1" applyFont="1" applyBorder="1" applyAlignment="1">
      <alignment horizontal="center" vertical="center" wrapText="1"/>
    </xf>
    <xf numFmtId="165" fontId="30" fillId="0" borderId="18" xfId="6" applyNumberFormat="1" applyFont="1" applyFill="1" applyBorder="1" applyAlignment="1">
      <alignment horizontal="center" vertical="center" wrapText="1"/>
    </xf>
    <xf numFmtId="0" fontId="14" fillId="0" borderId="0" xfId="6"/>
    <xf numFmtId="2" fontId="4" fillId="0" borderId="2" xfId="6" applyNumberFormat="1" applyFont="1" applyFill="1" applyBorder="1" applyAlignment="1">
      <alignment horizontal="left" vertical="center" wrapText="1"/>
    </xf>
    <xf numFmtId="2" fontId="4" fillId="0" borderId="3" xfId="6" applyNumberFormat="1" applyFont="1" applyFill="1" applyBorder="1" applyAlignment="1">
      <alignment horizontal="left" vertical="center" wrapText="1"/>
    </xf>
    <xf numFmtId="49" fontId="4" fillId="0" borderId="2" xfId="6" applyNumberFormat="1" applyFont="1" applyFill="1" applyBorder="1" applyAlignment="1">
      <alignment horizontal="center" vertical="center" wrapText="1"/>
    </xf>
    <xf numFmtId="49" fontId="4" fillId="0" borderId="3" xfId="6" applyNumberFormat="1" applyFont="1" applyFill="1" applyBorder="1" applyAlignment="1">
      <alignment horizontal="center" vertical="center" wrapText="1"/>
    </xf>
    <xf numFmtId="0" fontId="4" fillId="0" borderId="2" xfId="6" applyNumberFormat="1" applyFont="1" applyFill="1" applyBorder="1" applyAlignment="1">
      <alignment horizontal="center" vertical="center" wrapText="1"/>
    </xf>
    <xf numFmtId="0" fontId="4" fillId="0" borderId="8" xfId="6" applyNumberFormat="1" applyFont="1" applyFill="1" applyBorder="1" applyAlignment="1">
      <alignment horizontal="center" vertical="center" wrapText="1"/>
    </xf>
    <xf numFmtId="2" fontId="4" fillId="0" borderId="8" xfId="6" applyNumberFormat="1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8" fillId="0" borderId="2" xfId="6" applyFont="1" applyBorder="1" applyAlignment="1">
      <alignment horizontal="center"/>
    </xf>
    <xf numFmtId="0" fontId="8" fillId="0" borderId="3" xfId="6" applyFont="1" applyBorder="1" applyAlignment="1">
      <alignment horizontal="center"/>
    </xf>
    <xf numFmtId="0" fontId="8" fillId="0" borderId="8" xfId="6" applyFont="1" applyBorder="1" applyAlignment="1">
      <alignment horizontal="center"/>
    </xf>
    <xf numFmtId="165" fontId="8" fillId="0" borderId="8" xfId="6" applyNumberFormat="1" applyFont="1" applyBorder="1" applyAlignment="1">
      <alignment horizontal="center"/>
    </xf>
    <xf numFmtId="165" fontId="8" fillId="0" borderId="2" xfId="6" applyNumberFormat="1" applyFont="1" applyBorder="1" applyAlignment="1">
      <alignment horizontal="center"/>
    </xf>
    <xf numFmtId="165" fontId="8" fillId="0" borderId="3" xfId="6" applyNumberFormat="1" applyFont="1" applyBorder="1" applyAlignment="1">
      <alignment horizontal="center"/>
    </xf>
    <xf numFmtId="165" fontId="8" fillId="3" borderId="8" xfId="6" applyNumberFormat="1" applyFont="1" applyFill="1" applyBorder="1" applyAlignment="1">
      <alignment horizontal="center"/>
    </xf>
    <xf numFmtId="165" fontId="8" fillId="3" borderId="3" xfId="6" applyNumberFormat="1" applyFont="1" applyFill="1" applyBorder="1" applyAlignment="1">
      <alignment horizontal="center"/>
    </xf>
    <xf numFmtId="0" fontId="4" fillId="0" borderId="30" xfId="2" applyFont="1" applyBorder="1" applyAlignment="1">
      <alignment horizontal="center" vertical="center" wrapText="1"/>
    </xf>
    <xf numFmtId="165" fontId="23" fillId="0" borderId="8" xfId="6" applyNumberFormat="1" applyFont="1" applyBorder="1" applyAlignment="1">
      <alignment horizontal="center"/>
    </xf>
    <xf numFmtId="165" fontId="23" fillId="0" borderId="2" xfId="6" applyNumberFormat="1" applyFont="1" applyBorder="1" applyAlignment="1">
      <alignment horizontal="center"/>
    </xf>
    <xf numFmtId="165" fontId="23" fillId="0" borderId="3" xfId="6" applyNumberFormat="1" applyFont="1" applyBorder="1" applyAlignment="1">
      <alignment horizontal="center"/>
    </xf>
    <xf numFmtId="165" fontId="23" fillId="0" borderId="47" xfId="6" applyNumberFormat="1" applyFont="1" applyBorder="1" applyAlignment="1">
      <alignment horizontal="center"/>
    </xf>
    <xf numFmtId="165" fontId="23" fillId="0" borderId="0" xfId="6" applyNumberFormat="1" applyFont="1" applyAlignment="1">
      <alignment horizontal="center"/>
    </xf>
    <xf numFmtId="0" fontId="14" fillId="0" borderId="0" xfId="6"/>
    <xf numFmtId="0" fontId="10" fillId="0" borderId="0" xfId="6" applyFont="1"/>
    <xf numFmtId="0" fontId="4" fillId="0" borderId="1" xfId="2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165" fontId="4" fillId="0" borderId="21" xfId="6" applyNumberFormat="1" applyFont="1" applyBorder="1" applyAlignment="1">
      <alignment horizontal="center" vertical="center"/>
    </xf>
    <xf numFmtId="165" fontId="8" fillId="0" borderId="5" xfId="6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justify" vertical="top" wrapText="1"/>
    </xf>
    <xf numFmtId="49" fontId="8" fillId="0" borderId="13" xfId="3" applyNumberFormat="1" applyFont="1" applyBorder="1" applyAlignment="1">
      <alignment horizontal="center" vertical="center" wrapText="1"/>
    </xf>
    <xf numFmtId="49" fontId="8" fillId="0" borderId="2" xfId="3" applyNumberFormat="1" applyFont="1" applyBorder="1" applyAlignment="1">
      <alignment horizontal="center" vertical="center" wrapText="1"/>
    </xf>
    <xf numFmtId="0" fontId="8" fillId="0" borderId="7" xfId="3" applyFont="1" applyBorder="1" applyAlignment="1">
      <alignment horizontal="justify" vertical="top" wrapText="1"/>
    </xf>
    <xf numFmtId="0" fontId="8" fillId="0" borderId="26" xfId="3" applyFont="1" applyBorder="1" applyAlignment="1">
      <alignment horizontal="justify" vertical="top" wrapText="1"/>
    </xf>
    <xf numFmtId="0" fontId="8" fillId="0" borderId="8" xfId="3" applyFont="1" applyBorder="1" applyAlignment="1">
      <alignment horizontal="justify" vertical="top" wrapText="1"/>
    </xf>
    <xf numFmtId="0" fontId="8" fillId="0" borderId="8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49" fontId="8" fillId="0" borderId="7" xfId="3" applyNumberFormat="1" applyFont="1" applyBorder="1" applyAlignment="1">
      <alignment horizontal="center" vertical="center" wrapText="1"/>
    </xf>
    <xf numFmtId="0" fontId="8" fillId="0" borderId="28" xfId="3" applyFont="1" applyBorder="1" applyAlignment="1">
      <alignment horizontal="center" vertical="center" wrapText="1"/>
    </xf>
    <xf numFmtId="49" fontId="8" fillId="0" borderId="24" xfId="3" applyNumberFormat="1" applyFont="1" applyBorder="1" applyAlignment="1">
      <alignment horizontal="center" vertical="center" wrapText="1"/>
    </xf>
    <xf numFmtId="0" fontId="8" fillId="0" borderId="13" xfId="3" applyFont="1" applyBorder="1" applyAlignment="1">
      <alignment horizontal="justify" vertical="top" wrapText="1"/>
    </xf>
    <xf numFmtId="1" fontId="4" fillId="0" borderId="18" xfId="6" applyNumberFormat="1" applyFont="1" applyBorder="1" applyAlignment="1">
      <alignment horizontal="center" vertical="center"/>
    </xf>
    <xf numFmtId="166" fontId="4" fillId="0" borderId="18" xfId="6" applyNumberFormat="1" applyFont="1" applyBorder="1" applyAlignment="1">
      <alignment horizontal="center" vertical="center"/>
    </xf>
    <xf numFmtId="1" fontId="4" fillId="0" borderId="21" xfId="6" applyNumberFormat="1" applyFont="1" applyBorder="1" applyAlignment="1">
      <alignment horizontal="center" vertical="center"/>
    </xf>
    <xf numFmtId="165" fontId="8" fillId="0" borderId="19" xfId="6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justify" vertical="top" wrapText="1"/>
    </xf>
    <xf numFmtId="0" fontId="4" fillId="0" borderId="4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2" fontId="3" fillId="0" borderId="13" xfId="6" applyNumberFormat="1" applyFont="1" applyFill="1" applyBorder="1" applyAlignment="1">
      <alignment horizontal="center" vertical="center" wrapText="1"/>
    </xf>
    <xf numFmtId="1" fontId="4" fillId="0" borderId="39" xfId="6" applyNumberFormat="1" applyFont="1" applyBorder="1" applyAlignment="1">
      <alignment horizontal="center" vertical="center"/>
    </xf>
    <xf numFmtId="1" fontId="4" fillId="0" borderId="5" xfId="6" applyNumberFormat="1" applyFont="1" applyBorder="1" applyAlignment="1">
      <alignment horizontal="center" vertical="center"/>
    </xf>
    <xf numFmtId="166" fontId="8" fillId="0" borderId="19" xfId="6" applyNumberFormat="1" applyFont="1" applyBorder="1" applyAlignment="1">
      <alignment horizontal="center" vertical="center" wrapText="1"/>
    </xf>
    <xf numFmtId="165" fontId="4" fillId="0" borderId="39" xfId="6" applyNumberFormat="1" applyFont="1" applyBorder="1" applyAlignment="1">
      <alignment horizontal="center" vertical="center"/>
    </xf>
    <xf numFmtId="166" fontId="4" fillId="0" borderId="5" xfId="6" applyNumberFormat="1" applyFont="1" applyBorder="1" applyAlignment="1">
      <alignment horizontal="center" vertical="center"/>
    </xf>
    <xf numFmtId="0" fontId="11" fillId="0" borderId="13" xfId="6" applyFont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65" fontId="4" fillId="0" borderId="11" xfId="2" applyNumberFormat="1" applyFont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16" fontId="4" fillId="0" borderId="3" xfId="2" applyNumberFormat="1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8" fillId="0" borderId="27" xfId="3" applyFont="1" applyBorder="1" applyAlignment="1">
      <alignment horizontal="justify" vertical="top" wrapText="1"/>
    </xf>
    <xf numFmtId="0" fontId="8" fillId="0" borderId="11" xfId="3" applyFont="1" applyBorder="1" applyAlignment="1">
      <alignment horizontal="justify" vertical="top" wrapText="1"/>
    </xf>
    <xf numFmtId="166" fontId="8" fillId="0" borderId="29" xfId="6" applyNumberFormat="1" applyFont="1" applyBorder="1" applyAlignment="1">
      <alignment horizontal="center" vertical="center" wrapText="1"/>
    </xf>
    <xf numFmtId="165" fontId="8" fillId="0" borderId="18" xfId="6" applyNumberFormat="1" applyFont="1" applyBorder="1" applyAlignment="1">
      <alignment horizontal="center" vertical="center" wrapText="1"/>
    </xf>
    <xf numFmtId="165" fontId="8" fillId="0" borderId="29" xfId="6" applyNumberFormat="1" applyFont="1" applyFill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165" fontId="4" fillId="0" borderId="15" xfId="2" applyNumberFormat="1" applyFont="1" applyBorder="1" applyAlignment="1">
      <alignment horizontal="center" vertical="center" wrapText="1"/>
    </xf>
    <xf numFmtId="0" fontId="4" fillId="0" borderId="38" xfId="2" applyFont="1" applyBorder="1" applyAlignment="1">
      <alignment horizontal="left" vertical="center" wrapText="1"/>
    </xf>
    <xf numFmtId="0" fontId="4" fillId="0" borderId="26" xfId="2" applyFont="1" applyBorder="1" applyAlignment="1">
      <alignment horizontal="left" vertical="center" wrapText="1"/>
    </xf>
    <xf numFmtId="165" fontId="4" fillId="0" borderId="26" xfId="2" applyNumberFormat="1" applyFont="1" applyBorder="1" applyAlignment="1">
      <alignment horizontal="center" vertical="center" wrapText="1"/>
    </xf>
    <xf numFmtId="165" fontId="4" fillId="0" borderId="24" xfId="2" applyNumberFormat="1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165" fontId="4" fillId="0" borderId="27" xfId="2" applyNumberFormat="1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165" fontId="4" fillId="0" borderId="38" xfId="2" applyNumberFormat="1" applyFont="1" applyBorder="1" applyAlignment="1">
      <alignment horizontal="center" vertical="center" wrapText="1"/>
    </xf>
    <xf numFmtId="0" fontId="4" fillId="0" borderId="27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4" fillId="0" borderId="30" xfId="2" applyFont="1" applyBorder="1" applyAlignment="1">
      <alignment horizontal="left" vertical="center" wrapText="1"/>
    </xf>
    <xf numFmtId="0" fontId="4" fillId="0" borderId="8" xfId="2" applyFont="1" applyFill="1" applyBorder="1" applyAlignment="1">
      <alignment horizontal="left" vertical="center" wrapText="1"/>
    </xf>
    <xf numFmtId="165" fontId="4" fillId="0" borderId="3" xfId="2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8" fillId="0" borderId="5" xfId="6" applyNumberFormat="1" applyFont="1" applyFill="1" applyBorder="1" applyAlignment="1">
      <alignment horizontal="center" vertical="center" wrapText="1"/>
    </xf>
    <xf numFmtId="165" fontId="8" fillId="0" borderId="18" xfId="6" applyNumberFormat="1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left" vertical="center" wrapText="1"/>
    </xf>
    <xf numFmtId="165" fontId="4" fillId="0" borderId="8" xfId="2" applyNumberFormat="1" applyFont="1" applyBorder="1" applyAlignment="1">
      <alignment horizontal="center" vertical="center" wrapText="1"/>
    </xf>
    <xf numFmtId="14" fontId="4" fillId="0" borderId="8" xfId="2" applyNumberFormat="1" applyFont="1" applyBorder="1" applyAlignment="1">
      <alignment horizontal="center" vertical="center" wrapText="1"/>
    </xf>
    <xf numFmtId="1" fontId="4" fillId="3" borderId="14" xfId="6" applyNumberFormat="1" applyFont="1" applyFill="1" applyBorder="1" applyAlignment="1">
      <alignment horizontal="center" vertical="center"/>
    </xf>
    <xf numFmtId="1" fontId="4" fillId="3" borderId="37" xfId="6" applyNumberFormat="1" applyFont="1" applyFill="1" applyBorder="1" applyAlignment="1">
      <alignment horizontal="center" vertical="center" wrapText="1"/>
    </xf>
    <xf numFmtId="1" fontId="4" fillId="3" borderId="37" xfId="6" applyNumberFormat="1" applyFont="1" applyFill="1" applyBorder="1" applyAlignment="1">
      <alignment horizontal="center" vertical="center"/>
    </xf>
    <xf numFmtId="1" fontId="4" fillId="3" borderId="5" xfId="6" applyNumberFormat="1" applyFont="1" applyFill="1" applyBorder="1" applyAlignment="1">
      <alignment horizontal="center" vertical="center"/>
    </xf>
    <xf numFmtId="1" fontId="4" fillId="3" borderId="18" xfId="6" applyNumberFormat="1" applyFont="1" applyFill="1" applyBorder="1" applyAlignment="1">
      <alignment horizontal="center" vertical="center"/>
    </xf>
    <xf numFmtId="1" fontId="8" fillId="3" borderId="5" xfId="6" applyNumberFormat="1" applyFont="1" applyFill="1" applyBorder="1" applyAlignment="1">
      <alignment horizontal="center" vertical="center" wrapText="1"/>
    </xf>
    <xf numFmtId="1" fontId="8" fillId="3" borderId="18" xfId="6" applyNumberFormat="1" applyFont="1" applyFill="1" applyBorder="1" applyAlignment="1">
      <alignment horizontal="center" vertical="center" wrapText="1"/>
    </xf>
    <xf numFmtId="1" fontId="8" fillId="3" borderId="19" xfId="6" applyNumberFormat="1" applyFont="1" applyFill="1" applyBorder="1" applyAlignment="1">
      <alignment horizontal="center" vertical="center" wrapText="1"/>
    </xf>
    <xf numFmtId="1" fontId="8" fillId="3" borderId="29" xfId="6" applyNumberFormat="1" applyFont="1" applyFill="1" applyBorder="1" applyAlignment="1">
      <alignment horizontal="center" vertical="center" wrapText="1"/>
    </xf>
    <xf numFmtId="0" fontId="4" fillId="0" borderId="0" xfId="6" applyFont="1" applyAlignment="1">
      <alignment horizontal="left" vertical="center" indent="4"/>
    </xf>
    <xf numFmtId="0" fontId="4" fillId="0" borderId="12" xfId="2" applyFont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left" vertical="center" wrapText="1"/>
    </xf>
    <xf numFmtId="165" fontId="4" fillId="0" borderId="12" xfId="2" applyNumberFormat="1" applyFont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left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165" fontId="4" fillId="0" borderId="30" xfId="2" applyNumberFormat="1" applyFont="1" applyBorder="1" applyAlignment="1">
      <alignment horizontal="center" vertical="center" wrapText="1"/>
    </xf>
    <xf numFmtId="0" fontId="4" fillId="3" borderId="30" xfId="2" applyFont="1" applyFill="1" applyBorder="1" applyAlignment="1">
      <alignment horizontal="left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5" fontId="4" fillId="0" borderId="4" xfId="2" applyNumberFormat="1" applyFont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0" borderId="27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2" borderId="38" xfId="2" applyFont="1" applyFill="1" applyBorder="1" applyAlignment="1">
      <alignment horizontal="left" vertical="center" wrapText="1"/>
    </xf>
    <xf numFmtId="0" fontId="0" fillId="0" borderId="3" xfId="0" applyBorder="1"/>
    <xf numFmtId="0" fontId="4" fillId="0" borderId="27" xfId="2" applyFont="1" applyFill="1" applyBorder="1" applyAlignment="1">
      <alignment horizontal="center" vertical="center" wrapText="1"/>
    </xf>
    <xf numFmtId="0" fontId="0" fillId="0" borderId="15" xfId="0" applyBorder="1"/>
    <xf numFmtId="0" fontId="4" fillId="0" borderId="30" xfId="2" applyFont="1" applyBorder="1" applyAlignment="1">
      <alignment vertical="center" wrapText="1"/>
    </xf>
    <xf numFmtId="2" fontId="4" fillId="0" borderId="1" xfId="2" applyNumberFormat="1" applyFont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4" fillId="0" borderId="25" xfId="2" applyFont="1" applyBorder="1" applyAlignment="1">
      <alignment horizontal="left" vertical="center" wrapText="1"/>
    </xf>
    <xf numFmtId="14" fontId="4" fillId="0" borderId="38" xfId="2" applyNumberFormat="1" applyFont="1" applyBorder="1" applyAlignment="1">
      <alignment horizontal="center" vertical="center" wrapText="1"/>
    </xf>
    <xf numFmtId="0" fontId="4" fillId="0" borderId="28" xfId="2" applyFont="1" applyBorder="1" applyAlignment="1">
      <alignment horizontal="left" vertical="center" wrapText="1"/>
    </xf>
    <xf numFmtId="14" fontId="4" fillId="0" borderId="12" xfId="2" applyNumberFormat="1" applyFont="1" applyBorder="1" applyAlignment="1">
      <alignment horizontal="center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26" xfId="2" applyFont="1" applyFill="1" applyBorder="1" applyAlignment="1">
      <alignment horizontal="center" vertical="center" wrapText="1"/>
    </xf>
    <xf numFmtId="167" fontId="4" fillId="0" borderId="11" xfId="2" applyNumberFormat="1" applyFont="1" applyFill="1" applyBorder="1" applyAlignment="1">
      <alignment horizontal="center" vertical="center" wrapText="1"/>
    </xf>
    <xf numFmtId="167" fontId="4" fillId="0" borderId="2" xfId="2" applyNumberFormat="1" applyFont="1" applyFill="1" applyBorder="1" applyAlignment="1">
      <alignment horizontal="center" vertical="center" wrapText="1"/>
    </xf>
    <xf numFmtId="167" fontId="4" fillId="0" borderId="3" xfId="2" applyNumberFormat="1" applyFont="1" applyFill="1" applyBorder="1" applyAlignment="1">
      <alignment horizontal="center" vertical="center" wrapText="1"/>
    </xf>
    <xf numFmtId="167" fontId="4" fillId="0" borderId="1" xfId="2" applyNumberFormat="1" applyFont="1" applyFill="1" applyBorder="1" applyAlignment="1">
      <alignment horizontal="center" vertical="center" wrapText="1"/>
    </xf>
    <xf numFmtId="167" fontId="4" fillId="0" borderId="13" xfId="2" applyNumberFormat="1" applyFont="1" applyFill="1" applyBorder="1" applyAlignment="1">
      <alignment horizontal="center" vertical="center" wrapText="1"/>
    </xf>
    <xf numFmtId="167" fontId="4" fillId="0" borderId="30" xfId="2" applyNumberFormat="1" applyFont="1" applyFill="1" applyBorder="1" applyAlignment="1">
      <alignment horizontal="center" vertical="center" wrapText="1"/>
    </xf>
    <xf numFmtId="167" fontId="4" fillId="0" borderId="26" xfId="2" applyNumberFormat="1" applyFont="1" applyFill="1" applyBorder="1" applyAlignment="1">
      <alignment horizontal="center" vertical="center" wrapText="1"/>
    </xf>
    <xf numFmtId="167" fontId="4" fillId="0" borderId="12" xfId="2" applyNumberFormat="1" applyFont="1" applyFill="1" applyBorder="1" applyAlignment="1">
      <alignment horizontal="center" vertical="center" wrapText="1"/>
    </xf>
    <xf numFmtId="4" fontId="4" fillId="0" borderId="30" xfId="2" applyNumberFormat="1" applyFont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4" fontId="4" fillId="0" borderId="16" xfId="2" applyNumberFormat="1" applyFont="1" applyFill="1" applyBorder="1" applyAlignment="1">
      <alignment horizontal="center" vertical="center" wrapText="1"/>
    </xf>
    <xf numFmtId="4" fontId="4" fillId="0" borderId="22" xfId="2" applyNumberFormat="1" applyFont="1" applyFill="1" applyBorder="1" applyAlignment="1">
      <alignment horizontal="center" vertical="center" wrapText="1"/>
    </xf>
    <xf numFmtId="4" fontId="0" fillId="0" borderId="50" xfId="0" applyNumberFormat="1" applyBorder="1"/>
    <xf numFmtId="4" fontId="4" fillId="0" borderId="8" xfId="2" applyNumberFormat="1" applyFont="1" applyFill="1" applyBorder="1" applyAlignment="1">
      <alignment horizontal="center" vertical="center" wrapText="1"/>
    </xf>
    <xf numFmtId="4" fontId="4" fillId="0" borderId="3" xfId="2" applyNumberFormat="1" applyFont="1" applyFill="1" applyBorder="1" applyAlignment="1">
      <alignment horizontal="center" vertical="center" wrapText="1"/>
    </xf>
    <xf numFmtId="167" fontId="4" fillId="0" borderId="27" xfId="2" applyNumberFormat="1" applyFont="1" applyBorder="1" applyAlignment="1">
      <alignment horizontal="center" vertical="center" wrapText="1"/>
    </xf>
    <xf numFmtId="167" fontId="4" fillId="0" borderId="15" xfId="2" applyNumberFormat="1" applyFont="1" applyBorder="1" applyAlignment="1">
      <alignment horizontal="center" vertical="center" wrapText="1"/>
    </xf>
    <xf numFmtId="167" fontId="4" fillId="0" borderId="38" xfId="2" applyNumberFormat="1" applyFont="1" applyBorder="1" applyAlignment="1">
      <alignment horizontal="center" vertical="center" wrapText="1"/>
    </xf>
    <xf numFmtId="167" fontId="4" fillId="0" borderId="28" xfId="2" applyNumberFormat="1" applyFont="1" applyBorder="1" applyAlignment="1">
      <alignment horizontal="center" vertical="center" wrapText="1"/>
    </xf>
    <xf numFmtId="167" fontId="4" fillId="0" borderId="30" xfId="2" applyNumberFormat="1" applyFont="1" applyBorder="1" applyAlignment="1">
      <alignment horizontal="center" vertical="center" wrapText="1"/>
    </xf>
    <xf numFmtId="167" fontId="4" fillId="0" borderId="7" xfId="2" applyNumberFormat="1" applyFont="1" applyBorder="1" applyAlignment="1">
      <alignment horizontal="center" vertical="center" wrapText="1"/>
    </xf>
    <xf numFmtId="167" fontId="4" fillId="0" borderId="26" xfId="2" applyNumberFormat="1" applyFont="1" applyBorder="1" applyAlignment="1">
      <alignment horizontal="center" vertical="center" wrapText="1"/>
    </xf>
    <xf numFmtId="167" fontId="4" fillId="0" borderId="25" xfId="2" applyNumberFormat="1" applyFont="1" applyBorder="1" applyAlignment="1">
      <alignment horizontal="center" vertical="center" wrapText="1"/>
    </xf>
    <xf numFmtId="167" fontId="4" fillId="0" borderId="8" xfId="2" applyNumberFormat="1" applyFont="1" applyFill="1" applyBorder="1" applyAlignment="1">
      <alignment horizontal="center" vertical="center" wrapText="1"/>
    </xf>
    <xf numFmtId="167" fontId="4" fillId="0" borderId="24" xfId="2" applyNumberFormat="1" applyFont="1" applyBorder="1" applyAlignment="1">
      <alignment horizontal="center" vertical="center" wrapText="1"/>
    </xf>
    <xf numFmtId="167" fontId="5" fillId="0" borderId="24" xfId="2" applyNumberFormat="1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right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left" vertical="center" wrapText="1"/>
    </xf>
    <xf numFmtId="167" fontId="4" fillId="0" borderId="34" xfId="2" applyNumberFormat="1" applyFont="1" applyFill="1" applyBorder="1" applyAlignment="1">
      <alignment horizontal="center" vertical="center" wrapText="1"/>
    </xf>
    <xf numFmtId="0" fontId="4" fillId="0" borderId="34" xfId="2" applyFont="1" applyBorder="1" applyAlignment="1">
      <alignment horizontal="center" vertical="center" wrapText="1"/>
    </xf>
    <xf numFmtId="165" fontId="4" fillId="0" borderId="34" xfId="2" applyNumberFormat="1" applyFont="1" applyBorder="1" applyAlignment="1">
      <alignment horizontal="center" vertical="center" wrapText="1"/>
    </xf>
    <xf numFmtId="0" fontId="9" fillId="0" borderId="0" xfId="5" applyFont="1" applyAlignment="1">
      <alignment horizontal="center"/>
    </xf>
    <xf numFmtId="0" fontId="13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5" fillId="0" borderId="31" xfId="2" applyFont="1" applyBorder="1" applyAlignment="1">
      <alignment horizontal="left" vertical="center" wrapText="1"/>
    </xf>
    <xf numFmtId="0" fontId="16" fillId="3" borderId="30" xfId="2" applyFont="1" applyFill="1" applyBorder="1" applyAlignment="1">
      <alignment horizontal="center" vertical="center" wrapText="1"/>
    </xf>
    <xf numFmtId="0" fontId="16" fillId="3" borderId="34" xfId="2" applyFont="1" applyFill="1" applyBorder="1" applyAlignment="1">
      <alignment horizontal="center" vertical="center" wrapText="1"/>
    </xf>
    <xf numFmtId="0" fontId="16" fillId="3" borderId="35" xfId="2" applyFont="1" applyFill="1" applyBorder="1" applyAlignment="1">
      <alignment horizontal="center" vertical="center" wrapText="1"/>
    </xf>
    <xf numFmtId="0" fontId="15" fillId="3" borderId="24" xfId="2" applyFont="1" applyFill="1" applyBorder="1" applyAlignment="1">
      <alignment horizontal="center" vertical="center" wrapText="1"/>
    </xf>
    <xf numFmtId="0" fontId="15" fillId="3" borderId="31" xfId="2" applyFont="1" applyFill="1" applyBorder="1" applyAlignment="1">
      <alignment horizontal="center" vertical="center" wrapText="1"/>
    </xf>
    <xf numFmtId="0" fontId="15" fillId="3" borderId="20" xfId="2" applyFont="1" applyFill="1" applyBorder="1" applyAlignment="1">
      <alignment horizontal="center" vertical="center" wrapText="1"/>
    </xf>
    <xf numFmtId="0" fontId="15" fillId="3" borderId="30" xfId="2" applyFont="1" applyFill="1" applyBorder="1" applyAlignment="1">
      <alignment horizontal="center" vertical="center" wrapText="1"/>
    </xf>
    <xf numFmtId="0" fontId="15" fillId="3" borderId="34" xfId="2" applyFont="1" applyFill="1" applyBorder="1" applyAlignment="1">
      <alignment horizontal="center" vertical="center" wrapText="1"/>
    </xf>
    <xf numFmtId="0" fontId="15" fillId="3" borderId="35" xfId="2" applyFont="1" applyFill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5" fillId="0" borderId="31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15" fillId="0" borderId="4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center" wrapText="1"/>
    </xf>
    <xf numFmtId="0" fontId="15" fillId="3" borderId="22" xfId="2" applyFont="1" applyFill="1" applyBorder="1" applyAlignment="1">
      <alignment horizontal="center" vertical="center" wrapText="1"/>
    </xf>
    <xf numFmtId="0" fontId="15" fillId="3" borderId="26" xfId="2" applyFont="1" applyFill="1" applyBorder="1" applyAlignment="1">
      <alignment horizontal="center" vertical="center" wrapText="1"/>
    </xf>
    <xf numFmtId="0" fontId="5" fillId="0" borderId="30" xfId="2" applyFont="1" applyBorder="1" applyAlignment="1">
      <alignment horizontal="right" vertical="center" wrapText="1"/>
    </xf>
    <xf numFmtId="0" fontId="5" fillId="0" borderId="35" xfId="2" applyFont="1" applyBorder="1" applyAlignment="1">
      <alignment horizontal="right" vertical="center" wrapText="1"/>
    </xf>
    <xf numFmtId="0" fontId="5" fillId="0" borderId="30" xfId="2" applyFont="1" applyFill="1" applyBorder="1" applyAlignment="1">
      <alignment horizontal="center" vertical="center" wrapText="1"/>
    </xf>
    <xf numFmtId="0" fontId="5" fillId="0" borderId="34" xfId="2" applyFont="1" applyFill="1" applyBorder="1" applyAlignment="1">
      <alignment horizontal="center" vertical="center" wrapText="1"/>
    </xf>
    <xf numFmtId="0" fontId="5" fillId="0" borderId="35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center" wrapText="1"/>
    </xf>
    <xf numFmtId="0" fontId="5" fillId="0" borderId="33" xfId="2" applyFont="1" applyFill="1" applyBorder="1" applyAlignment="1">
      <alignment horizontal="center" vertical="center" wrapText="1"/>
    </xf>
    <xf numFmtId="0" fontId="29" fillId="0" borderId="32" xfId="2" applyFont="1" applyBorder="1" applyAlignment="1">
      <alignment horizontal="left" wrapText="1"/>
    </xf>
    <xf numFmtId="0" fontId="9" fillId="0" borderId="1" xfId="1" applyNumberFormat="1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0" fontId="4" fillId="0" borderId="20" xfId="2" applyFont="1" applyBorder="1" applyAlignment="1">
      <alignment horizontal="center" vertical="center" wrapText="1"/>
    </xf>
    <xf numFmtId="0" fontId="9" fillId="0" borderId="31" xfId="1" applyNumberFormat="1" applyFont="1" applyBorder="1" applyAlignment="1">
      <alignment horizontal="left" vertical="center" wrapText="1"/>
    </xf>
    <xf numFmtId="0" fontId="5" fillId="0" borderId="31" xfId="2" applyFont="1" applyBorder="1" applyAlignment="1">
      <alignment horizontal="left" wrapText="1"/>
    </xf>
    <xf numFmtId="0" fontId="4" fillId="0" borderId="1" xfId="2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left" vertical="center" wrapText="1"/>
    </xf>
    <xf numFmtId="2" fontId="4" fillId="0" borderId="4" xfId="2" applyNumberFormat="1" applyFont="1" applyBorder="1" applyAlignment="1">
      <alignment horizontal="center" vertical="center" wrapText="1"/>
    </xf>
    <xf numFmtId="2" fontId="4" fillId="0" borderId="12" xfId="2" applyNumberFormat="1" applyFont="1" applyBorder="1" applyAlignment="1">
      <alignment horizontal="center" vertical="center" wrapText="1"/>
    </xf>
    <xf numFmtId="2" fontId="4" fillId="0" borderId="13" xfId="2" applyNumberFormat="1" applyFont="1" applyBorder="1" applyAlignment="1">
      <alignment horizontal="center" vertical="center" wrapText="1"/>
    </xf>
    <xf numFmtId="0" fontId="9" fillId="0" borderId="31" xfId="6" applyFont="1" applyFill="1" applyBorder="1" applyAlignment="1">
      <alignment horizontal="left" wrapText="1"/>
    </xf>
    <xf numFmtId="0" fontId="9" fillId="0" borderId="0" xfId="6" applyFont="1" applyFill="1" applyBorder="1" applyAlignment="1">
      <alignment horizontal="left" wrapText="1"/>
    </xf>
    <xf numFmtId="0" fontId="9" fillId="0" borderId="30" xfId="6" applyNumberFormat="1" applyFont="1" applyBorder="1" applyAlignment="1">
      <alignment horizontal="center" vertical="center" wrapText="1"/>
    </xf>
    <xf numFmtId="0" fontId="9" fillId="0" borderId="34" xfId="6" applyNumberFormat="1" applyFont="1" applyBorder="1" applyAlignment="1">
      <alignment horizontal="center" vertical="center" wrapText="1"/>
    </xf>
    <xf numFmtId="0" fontId="9" fillId="0" borderId="35" xfId="6" applyNumberFormat="1" applyFont="1" applyBorder="1" applyAlignment="1">
      <alignment horizontal="center" vertical="center" wrapText="1"/>
    </xf>
    <xf numFmtId="0" fontId="5" fillId="0" borderId="0" xfId="2" applyFont="1" applyBorder="1" applyAlignment="1">
      <alignment horizontal="left" vertical="center" wrapText="1"/>
    </xf>
    <xf numFmtId="0" fontId="11" fillId="0" borderId="4" xfId="6" applyFont="1" applyBorder="1" applyAlignment="1">
      <alignment horizontal="center" vertical="center" wrapText="1"/>
    </xf>
    <xf numFmtId="0" fontId="11" fillId="0" borderId="12" xfId="6" applyFont="1" applyBorder="1" applyAlignment="1">
      <alignment horizontal="center" vertical="center" wrapText="1"/>
    </xf>
    <xf numFmtId="0" fontId="11" fillId="0" borderId="13" xfId="6" applyFont="1" applyBorder="1" applyAlignment="1">
      <alignment horizontal="center" vertical="center" wrapText="1"/>
    </xf>
    <xf numFmtId="166" fontId="3" fillId="0" borderId="1" xfId="6" applyNumberFormat="1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2" fontId="3" fillId="0" borderId="30" xfId="6" applyNumberFormat="1" applyFont="1" applyFill="1" applyBorder="1" applyAlignment="1">
      <alignment horizontal="center" vertical="center" wrapText="1"/>
    </xf>
    <xf numFmtId="2" fontId="3" fillId="0" borderId="34" xfId="6" applyNumberFormat="1" applyFont="1" applyFill="1" applyBorder="1" applyAlignment="1">
      <alignment horizontal="center" vertical="center" wrapText="1"/>
    </xf>
    <xf numFmtId="2" fontId="3" fillId="0" borderId="35" xfId="6" applyNumberFormat="1" applyFont="1" applyFill="1" applyBorder="1" applyAlignment="1">
      <alignment horizontal="center" vertical="center" wrapText="1"/>
    </xf>
    <xf numFmtId="0" fontId="11" fillId="0" borderId="30" xfId="6" applyFont="1" applyBorder="1" applyAlignment="1">
      <alignment horizontal="center" vertical="center" wrapText="1"/>
    </xf>
    <xf numFmtId="0" fontId="11" fillId="0" borderId="34" xfId="6" applyFont="1" applyBorder="1" applyAlignment="1">
      <alignment horizontal="center" vertical="center" wrapText="1"/>
    </xf>
    <xf numFmtId="0" fontId="11" fillId="0" borderId="35" xfId="6" applyFont="1" applyBorder="1" applyAlignment="1">
      <alignment horizontal="center" vertical="center" wrapText="1"/>
    </xf>
    <xf numFmtId="0" fontId="9" fillId="0" borderId="30" xfId="6" applyFont="1" applyBorder="1" applyAlignment="1">
      <alignment horizontal="left" vertical="center" wrapText="1"/>
    </xf>
    <xf numFmtId="0" fontId="9" fillId="0" borderId="34" xfId="6" applyFont="1" applyBorder="1" applyAlignment="1">
      <alignment horizontal="left" vertical="center" wrapText="1"/>
    </xf>
    <xf numFmtId="0" fontId="9" fillId="0" borderId="35" xfId="6" applyFont="1" applyBorder="1" applyAlignment="1">
      <alignment horizontal="left" vertical="center" wrapText="1"/>
    </xf>
    <xf numFmtId="0" fontId="8" fillId="0" borderId="2" xfId="3" applyFont="1" applyBorder="1" applyAlignment="1">
      <alignment horizontal="left" vertical="center" wrapText="1"/>
    </xf>
    <xf numFmtId="0" fontId="8" fillId="0" borderId="2" xfId="3" applyFont="1" applyBorder="1" applyAlignment="1">
      <alignment horizontal="justify" vertical="center" wrapText="1"/>
    </xf>
  </cellXfs>
  <cellStyles count="50">
    <cellStyle name="_прил 23-27 ЧЭ ХВС" xfId="8"/>
    <cellStyle name="AFE" xfId="9"/>
    <cellStyle name="Alilciue [0]_AAA" xfId="10"/>
    <cellStyle name="Alilciue_AAA" xfId="11"/>
    <cellStyle name="Äĺíĺćíűé_AN" xfId="12"/>
    <cellStyle name="Alilciue_IKGPR" xfId="13"/>
    <cellStyle name="Äĺíĺćíűé_KOTELPR" xfId="14"/>
    <cellStyle name="Alilciue_RAZRAD" xfId="15"/>
    <cellStyle name="Äĺíĺćíűé_REG" xfId="16"/>
    <cellStyle name="Iau?iue_AAA" xfId="17"/>
    <cellStyle name="Îáű÷íűé_1 číä óä10" xfId="18"/>
    <cellStyle name="Nun??c [0]_AAA" xfId="19"/>
    <cellStyle name="Nun??c_AAA" xfId="20"/>
    <cellStyle name="Ňűń˙÷č [0]_1 číä óä10" xfId="21"/>
    <cellStyle name="Ňűń˙÷č_1 číä óä10" xfId="22"/>
    <cellStyle name="Ôčíŕíńîâűé [0]_ATPCD30" xfId="23"/>
    <cellStyle name="Ôčíŕíńîâűé_ATPCD30" xfId="24"/>
    <cellStyle name="Гиперссылка 2" xfId="41"/>
    <cellStyle name="Денежный [0Э_11DXATP" xfId="25"/>
    <cellStyle name="ЗаголовокСтолбца" xfId="42"/>
    <cellStyle name="Обычный" xfId="0" builtinId="0"/>
    <cellStyle name="Обычный 10" xfId="1"/>
    <cellStyle name="Обычный 2" xfId="6"/>
    <cellStyle name="Обычный 2 2" xfId="40"/>
    <cellStyle name="Обычный 2 3" xfId="43"/>
    <cellStyle name="Обычный 2_ООО Тепловая компания (печора)" xfId="2"/>
    <cellStyle name="Обычный 3" xfId="26"/>
    <cellStyle name="Обычный 3 2" xfId="44"/>
    <cellStyle name="Обычный 32" xfId="45"/>
    <cellStyle name="Обычный 4" xfId="27"/>
    <cellStyle name="Обычный 4 2" xfId="46"/>
    <cellStyle name="Обычный 5" xfId="3"/>
    <cellStyle name="Обычный 5 2" xfId="28"/>
    <cellStyle name="Обычный 5 3" xfId="29"/>
    <cellStyle name="Обычный 6" xfId="30"/>
    <cellStyle name="Обычный 7" xfId="31"/>
    <cellStyle name="Обычный 8" xfId="39"/>
    <cellStyle name="Обычный 8 2" xfId="47"/>
    <cellStyle name="Обычный 9" xfId="48"/>
    <cellStyle name="Обычный_PP_PitWater" xfId="5"/>
    <cellStyle name="Обычный_PP_Stok" xfId="49"/>
    <cellStyle name="Процентный 2" xfId="7"/>
    <cellStyle name="Процентный 3" xfId="32"/>
    <cellStyle name="Процентный 4" xfId="33"/>
    <cellStyle name="Процентный 5" xfId="34"/>
    <cellStyle name="Процентный 6" xfId="35"/>
    <cellStyle name="Стиль 1" xfId="4"/>
    <cellStyle name="Тысячи [0]_1 инд уд10" xfId="36"/>
    <cellStyle name="Тысячи_1 инд уд10" xfId="37"/>
    <cellStyle name="Финансовый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A2" sqref="A2:B2"/>
    </sheetView>
  </sheetViews>
  <sheetFormatPr defaultRowHeight="15" x14ac:dyDescent="0.25"/>
  <cols>
    <col min="1" max="1" width="46.5703125" customWidth="1"/>
    <col min="2" max="2" width="62.85546875" bestFit="1" customWidth="1"/>
  </cols>
  <sheetData>
    <row r="1" spans="1:2" ht="15.75" x14ac:dyDescent="0.25">
      <c r="A1" s="395" t="s">
        <v>0</v>
      </c>
      <c r="B1" s="395"/>
    </row>
    <row r="2" spans="1:2" ht="18.75" x14ac:dyDescent="0.3">
      <c r="A2" s="396" t="s">
        <v>1</v>
      </c>
      <c r="B2" s="396"/>
    </row>
    <row r="3" spans="1:2" ht="18.75" x14ac:dyDescent="0.3">
      <c r="A3" s="397"/>
      <c r="B3" s="398"/>
    </row>
    <row r="4" spans="1:2" ht="15.75" x14ac:dyDescent="0.25">
      <c r="A4" s="399" t="s">
        <v>2</v>
      </c>
      <c r="B4" s="399"/>
    </row>
    <row r="5" spans="1:2" ht="15.75" x14ac:dyDescent="0.25">
      <c r="A5" s="3" t="s">
        <v>3</v>
      </c>
      <c r="B5" s="4" t="s">
        <v>4</v>
      </c>
    </row>
    <row r="6" spans="1:2" ht="31.5" x14ac:dyDescent="0.25">
      <c r="A6" s="3" t="s">
        <v>5</v>
      </c>
      <c r="B6" s="2" t="s">
        <v>6</v>
      </c>
    </row>
    <row r="7" spans="1:2" ht="31.5" x14ac:dyDescent="0.25">
      <c r="A7" s="3" t="s">
        <v>7</v>
      </c>
      <c r="B7" s="2" t="s">
        <v>8</v>
      </c>
    </row>
    <row r="8" spans="1:2" ht="15.75" x14ac:dyDescent="0.25">
      <c r="A8" s="3" t="s">
        <v>9</v>
      </c>
      <c r="B8" s="4" t="s">
        <v>10</v>
      </c>
    </row>
    <row r="9" spans="1:2" ht="15.75" x14ac:dyDescent="0.25">
      <c r="A9" s="6"/>
      <c r="B9" s="7"/>
    </row>
    <row r="10" spans="1:2" ht="15.75" x14ac:dyDescent="0.25">
      <c r="A10" s="13" t="s">
        <v>11</v>
      </c>
      <c r="B10" s="14" t="s">
        <v>12</v>
      </c>
    </row>
    <row r="11" spans="1:2" ht="15.75" x14ac:dyDescent="0.25">
      <c r="A11" s="11" t="s">
        <v>13</v>
      </c>
      <c r="B11" s="11" t="s">
        <v>14</v>
      </c>
    </row>
    <row r="12" spans="1:2" ht="15.75" x14ac:dyDescent="0.25">
      <c r="A12" s="10"/>
      <c r="B12" s="5"/>
    </row>
    <row r="13" spans="1:2" ht="15.75" x14ac:dyDescent="0.25">
      <c r="A13" s="11"/>
      <c r="B13" s="12"/>
    </row>
    <row r="14" spans="1:2" ht="15.75" x14ac:dyDescent="0.25">
      <c r="A14" s="11"/>
      <c r="B14" s="12"/>
    </row>
    <row r="20" spans="1:3" ht="15.75" x14ac:dyDescent="0.25">
      <c r="A20" s="1"/>
      <c r="B20" s="1"/>
      <c r="C20" s="8"/>
    </row>
    <row r="22" spans="1:3" ht="15.75" x14ac:dyDescent="0.25">
      <c r="A22" s="1"/>
      <c r="B22" s="1"/>
      <c r="C22" s="9"/>
    </row>
    <row r="25" spans="1:3" ht="15.75" x14ac:dyDescent="0.25">
      <c r="A25" s="5"/>
      <c r="B25" s="5"/>
      <c r="C25" s="5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</sheetData>
  <mergeCells count="4">
    <mergeCell ref="A1:B1"/>
    <mergeCell ref="A2:B2"/>
    <mergeCell ref="A3:B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9"/>
  <sheetViews>
    <sheetView workbookViewId="0">
      <selection activeCell="E23" sqref="E23"/>
    </sheetView>
  </sheetViews>
  <sheetFormatPr defaultRowHeight="15" x14ac:dyDescent="0.25"/>
  <cols>
    <col min="1" max="1" width="5.140625" bestFit="1" customWidth="1"/>
    <col min="2" max="2" width="53" bestFit="1" customWidth="1"/>
    <col min="3" max="3" width="11.28515625" customWidth="1"/>
    <col min="4" max="4" width="9" bestFit="1" customWidth="1"/>
    <col min="5" max="6" width="10" bestFit="1" customWidth="1"/>
    <col min="7" max="7" width="9" bestFit="1" customWidth="1"/>
    <col min="8" max="11" width="10.140625" bestFit="1" customWidth="1"/>
    <col min="12" max="12" width="9" bestFit="1" customWidth="1"/>
    <col min="13" max="14" width="10" bestFit="1" customWidth="1"/>
    <col min="15" max="15" width="9" bestFit="1" customWidth="1"/>
    <col min="16" max="19" width="10.140625" bestFit="1" customWidth="1"/>
    <col min="20" max="20" width="9" bestFit="1" customWidth="1"/>
    <col min="21" max="22" width="10" bestFit="1" customWidth="1"/>
    <col min="23" max="24" width="9" bestFit="1" customWidth="1"/>
    <col min="25" max="26" width="10" bestFit="1" customWidth="1"/>
    <col min="27" max="28" width="9" bestFit="1" customWidth="1"/>
    <col min="29" max="30" width="10" bestFit="1" customWidth="1"/>
    <col min="31" max="31" width="9" bestFit="1" customWidth="1"/>
    <col min="32" max="32" width="7.85546875" bestFit="1" customWidth="1"/>
    <col min="33" max="34" width="10" bestFit="1" customWidth="1"/>
    <col min="35" max="35" width="7.85546875" bestFit="1" customWidth="1"/>
    <col min="36" max="36" width="9" bestFit="1" customWidth="1"/>
    <col min="37" max="38" width="10" bestFit="1" customWidth="1"/>
    <col min="39" max="40" width="9" bestFit="1" customWidth="1"/>
    <col min="41" max="42" width="10" bestFit="1" customWidth="1"/>
    <col min="43" max="44" width="9" bestFit="1" customWidth="1"/>
    <col min="45" max="46" width="10" bestFit="1" customWidth="1"/>
    <col min="47" max="47" width="9" bestFit="1" customWidth="1"/>
    <col min="48" max="48" width="10.140625" bestFit="1" customWidth="1"/>
    <col min="49" max="50" width="10" bestFit="1" customWidth="1"/>
    <col min="51" max="51" width="10.140625" bestFit="1" customWidth="1"/>
    <col min="52" max="52" width="9" bestFit="1" customWidth="1"/>
    <col min="53" max="54" width="10" bestFit="1" customWidth="1"/>
    <col min="55" max="55" width="9" bestFit="1" customWidth="1"/>
  </cols>
  <sheetData>
    <row r="1" spans="1:55" ht="18.75" x14ac:dyDescent="0.3">
      <c r="A1" s="412" t="s">
        <v>15</v>
      </c>
      <c r="B1" s="412"/>
      <c r="C1" s="412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</row>
    <row r="2" spans="1:55" ht="15.75" x14ac:dyDescent="0.25">
      <c r="A2" s="414" t="s">
        <v>16</v>
      </c>
      <c r="B2" s="417" t="s">
        <v>17</v>
      </c>
      <c r="C2" s="417" t="s">
        <v>18</v>
      </c>
      <c r="D2" s="409" t="s">
        <v>19</v>
      </c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1"/>
    </row>
    <row r="3" spans="1:55" x14ac:dyDescent="0.25">
      <c r="A3" s="415"/>
      <c r="B3" s="417"/>
      <c r="C3" s="417"/>
      <c r="D3" s="400" t="s">
        <v>20</v>
      </c>
      <c r="E3" s="401"/>
      <c r="F3" s="401"/>
      <c r="G3" s="401"/>
      <c r="H3" s="400" t="s">
        <v>21</v>
      </c>
      <c r="I3" s="401"/>
      <c r="J3" s="401"/>
      <c r="K3" s="401"/>
      <c r="L3" s="400" t="s">
        <v>22</v>
      </c>
      <c r="M3" s="401"/>
      <c r="N3" s="401"/>
      <c r="O3" s="401"/>
      <c r="P3" s="400" t="s">
        <v>23</v>
      </c>
      <c r="Q3" s="401"/>
      <c r="R3" s="401"/>
      <c r="S3" s="402"/>
      <c r="T3" s="400" t="s">
        <v>24</v>
      </c>
      <c r="U3" s="401"/>
      <c r="V3" s="401"/>
      <c r="W3" s="401"/>
      <c r="X3" s="400" t="s">
        <v>25</v>
      </c>
      <c r="Y3" s="401"/>
      <c r="Z3" s="401"/>
      <c r="AA3" s="402"/>
      <c r="AB3" s="400" t="s">
        <v>26</v>
      </c>
      <c r="AC3" s="401"/>
      <c r="AD3" s="401"/>
      <c r="AE3" s="402"/>
      <c r="AF3" s="400" t="s">
        <v>27</v>
      </c>
      <c r="AG3" s="401"/>
      <c r="AH3" s="401"/>
      <c r="AI3" s="402"/>
      <c r="AJ3" s="400" t="s">
        <v>28</v>
      </c>
      <c r="AK3" s="401"/>
      <c r="AL3" s="401"/>
      <c r="AM3" s="402"/>
      <c r="AN3" s="400" t="s">
        <v>29</v>
      </c>
      <c r="AO3" s="401"/>
      <c r="AP3" s="401"/>
      <c r="AQ3" s="402"/>
      <c r="AR3" s="400" t="s">
        <v>30</v>
      </c>
      <c r="AS3" s="401"/>
      <c r="AT3" s="401"/>
      <c r="AU3" s="402"/>
      <c r="AV3" s="400" t="s">
        <v>31</v>
      </c>
      <c r="AW3" s="401"/>
      <c r="AX3" s="401"/>
      <c r="AY3" s="402"/>
      <c r="AZ3" s="400" t="s">
        <v>32</v>
      </c>
      <c r="BA3" s="401"/>
      <c r="BB3" s="401"/>
      <c r="BC3" s="402"/>
    </row>
    <row r="4" spans="1:55" x14ac:dyDescent="0.25">
      <c r="A4" s="415"/>
      <c r="B4" s="417"/>
      <c r="C4" s="417"/>
      <c r="D4" s="418" t="s">
        <v>33</v>
      </c>
      <c r="E4" s="418"/>
      <c r="F4" s="418"/>
      <c r="G4" s="419"/>
      <c r="H4" s="420" t="s">
        <v>33</v>
      </c>
      <c r="I4" s="418"/>
      <c r="J4" s="418"/>
      <c r="K4" s="419"/>
      <c r="L4" s="420" t="s">
        <v>33</v>
      </c>
      <c r="M4" s="418"/>
      <c r="N4" s="418"/>
      <c r="O4" s="419"/>
      <c r="P4" s="420" t="s">
        <v>33</v>
      </c>
      <c r="Q4" s="418"/>
      <c r="R4" s="418"/>
      <c r="S4" s="419"/>
      <c r="T4" s="420" t="s">
        <v>33</v>
      </c>
      <c r="U4" s="418"/>
      <c r="V4" s="418"/>
      <c r="W4" s="419"/>
      <c r="X4" s="403" t="s">
        <v>33</v>
      </c>
      <c r="Y4" s="404"/>
      <c r="Z4" s="404"/>
      <c r="AA4" s="405"/>
      <c r="AB4" s="403" t="s">
        <v>33</v>
      </c>
      <c r="AC4" s="404"/>
      <c r="AD4" s="404"/>
      <c r="AE4" s="405"/>
      <c r="AF4" s="403" t="s">
        <v>33</v>
      </c>
      <c r="AG4" s="404"/>
      <c r="AH4" s="404"/>
      <c r="AI4" s="405"/>
      <c r="AJ4" s="403" t="s">
        <v>33</v>
      </c>
      <c r="AK4" s="404"/>
      <c r="AL4" s="404"/>
      <c r="AM4" s="405"/>
      <c r="AN4" s="403" t="s">
        <v>33</v>
      </c>
      <c r="AO4" s="404"/>
      <c r="AP4" s="404"/>
      <c r="AQ4" s="405"/>
      <c r="AR4" s="403" t="s">
        <v>33</v>
      </c>
      <c r="AS4" s="404"/>
      <c r="AT4" s="404"/>
      <c r="AU4" s="405"/>
      <c r="AV4" s="403" t="s">
        <v>33</v>
      </c>
      <c r="AW4" s="404"/>
      <c r="AX4" s="404"/>
      <c r="AY4" s="405"/>
      <c r="AZ4" s="403" t="s">
        <v>33</v>
      </c>
      <c r="BA4" s="404"/>
      <c r="BB4" s="404"/>
      <c r="BC4" s="405"/>
    </row>
    <row r="5" spans="1:55" x14ac:dyDescent="0.25">
      <c r="A5" s="415"/>
      <c r="B5" s="417"/>
      <c r="C5" s="417"/>
      <c r="D5" s="149" t="s">
        <v>34</v>
      </c>
      <c r="E5" s="406" t="s">
        <v>35</v>
      </c>
      <c r="F5" s="407"/>
      <c r="G5" s="408"/>
      <c r="H5" s="150" t="s">
        <v>34</v>
      </c>
      <c r="I5" s="406" t="s">
        <v>35</v>
      </c>
      <c r="J5" s="407"/>
      <c r="K5" s="408"/>
      <c r="L5" s="150" t="s">
        <v>34</v>
      </c>
      <c r="M5" s="406" t="s">
        <v>35</v>
      </c>
      <c r="N5" s="407"/>
      <c r="O5" s="408"/>
      <c r="P5" s="150" t="s">
        <v>34</v>
      </c>
      <c r="Q5" s="406" t="s">
        <v>35</v>
      </c>
      <c r="R5" s="407"/>
      <c r="S5" s="408"/>
      <c r="T5" s="150" t="s">
        <v>34</v>
      </c>
      <c r="U5" s="406" t="s">
        <v>35</v>
      </c>
      <c r="V5" s="407"/>
      <c r="W5" s="408"/>
      <c r="X5" s="150" t="s">
        <v>34</v>
      </c>
      <c r="Y5" s="406" t="s">
        <v>35</v>
      </c>
      <c r="Z5" s="407"/>
      <c r="AA5" s="408"/>
      <c r="AB5" s="150" t="s">
        <v>34</v>
      </c>
      <c r="AC5" s="406" t="s">
        <v>35</v>
      </c>
      <c r="AD5" s="407"/>
      <c r="AE5" s="408"/>
      <c r="AF5" s="150" t="s">
        <v>34</v>
      </c>
      <c r="AG5" s="406" t="s">
        <v>35</v>
      </c>
      <c r="AH5" s="407"/>
      <c r="AI5" s="408"/>
      <c r="AJ5" s="150" t="s">
        <v>34</v>
      </c>
      <c r="AK5" s="406" t="s">
        <v>35</v>
      </c>
      <c r="AL5" s="407"/>
      <c r="AM5" s="408"/>
      <c r="AN5" s="150" t="s">
        <v>34</v>
      </c>
      <c r="AO5" s="406" t="s">
        <v>35</v>
      </c>
      <c r="AP5" s="407"/>
      <c r="AQ5" s="408"/>
      <c r="AR5" s="150" t="s">
        <v>34</v>
      </c>
      <c r="AS5" s="406" t="s">
        <v>35</v>
      </c>
      <c r="AT5" s="407"/>
      <c r="AU5" s="408"/>
      <c r="AV5" s="150" t="s">
        <v>34</v>
      </c>
      <c r="AW5" s="406" t="s">
        <v>35</v>
      </c>
      <c r="AX5" s="407"/>
      <c r="AY5" s="408"/>
      <c r="AZ5" s="150" t="s">
        <v>34</v>
      </c>
      <c r="BA5" s="406" t="s">
        <v>35</v>
      </c>
      <c r="BB5" s="407"/>
      <c r="BC5" s="408"/>
    </row>
    <row r="6" spans="1:55" ht="30" x14ac:dyDescent="0.25">
      <c r="A6" s="416"/>
      <c r="B6" s="417"/>
      <c r="C6" s="417"/>
      <c r="D6" s="149" t="s">
        <v>36</v>
      </c>
      <c r="E6" s="150" t="s">
        <v>37</v>
      </c>
      <c r="F6" s="150" t="s">
        <v>38</v>
      </c>
      <c r="G6" s="150" t="s">
        <v>36</v>
      </c>
      <c r="H6" s="150" t="s">
        <v>36</v>
      </c>
      <c r="I6" s="150" t="s">
        <v>37</v>
      </c>
      <c r="J6" s="150" t="s">
        <v>38</v>
      </c>
      <c r="K6" s="150" t="s">
        <v>36</v>
      </c>
      <c r="L6" s="150" t="s">
        <v>36</v>
      </c>
      <c r="M6" s="150" t="s">
        <v>37</v>
      </c>
      <c r="N6" s="150" t="s">
        <v>38</v>
      </c>
      <c r="O6" s="150" t="s">
        <v>36</v>
      </c>
      <c r="P6" s="150" t="s">
        <v>36</v>
      </c>
      <c r="Q6" s="150" t="s">
        <v>37</v>
      </c>
      <c r="R6" s="150" t="s">
        <v>38</v>
      </c>
      <c r="S6" s="150" t="s">
        <v>36</v>
      </c>
      <c r="T6" s="150" t="s">
        <v>36</v>
      </c>
      <c r="U6" s="150" t="s">
        <v>37</v>
      </c>
      <c r="V6" s="150" t="s">
        <v>38</v>
      </c>
      <c r="W6" s="150" t="s">
        <v>36</v>
      </c>
      <c r="X6" s="150" t="s">
        <v>36</v>
      </c>
      <c r="Y6" s="150" t="s">
        <v>37</v>
      </c>
      <c r="Z6" s="150" t="s">
        <v>38</v>
      </c>
      <c r="AA6" s="150" t="s">
        <v>36</v>
      </c>
      <c r="AB6" s="150" t="s">
        <v>36</v>
      </c>
      <c r="AC6" s="150" t="s">
        <v>37</v>
      </c>
      <c r="AD6" s="150" t="s">
        <v>38</v>
      </c>
      <c r="AE6" s="150" t="s">
        <v>36</v>
      </c>
      <c r="AF6" s="150" t="s">
        <v>36</v>
      </c>
      <c r="AG6" s="150" t="s">
        <v>37</v>
      </c>
      <c r="AH6" s="150" t="s">
        <v>38</v>
      </c>
      <c r="AI6" s="150" t="s">
        <v>36</v>
      </c>
      <c r="AJ6" s="150" t="s">
        <v>36</v>
      </c>
      <c r="AK6" s="150" t="s">
        <v>37</v>
      </c>
      <c r="AL6" s="150" t="s">
        <v>38</v>
      </c>
      <c r="AM6" s="150" t="s">
        <v>36</v>
      </c>
      <c r="AN6" s="150" t="s">
        <v>36</v>
      </c>
      <c r="AO6" s="150" t="s">
        <v>37</v>
      </c>
      <c r="AP6" s="150" t="s">
        <v>38</v>
      </c>
      <c r="AQ6" s="150" t="s">
        <v>36</v>
      </c>
      <c r="AR6" s="150" t="s">
        <v>36</v>
      </c>
      <c r="AS6" s="150" t="s">
        <v>37</v>
      </c>
      <c r="AT6" s="150" t="s">
        <v>38</v>
      </c>
      <c r="AU6" s="150" t="s">
        <v>36</v>
      </c>
      <c r="AV6" s="150" t="s">
        <v>36</v>
      </c>
      <c r="AW6" s="150" t="s">
        <v>37</v>
      </c>
      <c r="AX6" s="150" t="s">
        <v>38</v>
      </c>
      <c r="AY6" s="150" t="s">
        <v>36</v>
      </c>
      <c r="AZ6" s="150" t="s">
        <v>36</v>
      </c>
      <c r="BA6" s="150" t="s">
        <v>37</v>
      </c>
      <c r="BB6" s="150" t="s">
        <v>38</v>
      </c>
      <c r="BC6" s="150" t="s">
        <v>36</v>
      </c>
    </row>
    <row r="7" spans="1:55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27</v>
      </c>
      <c r="AB7" s="18">
        <v>28</v>
      </c>
      <c r="AC7" s="18">
        <v>29</v>
      </c>
      <c r="AD7" s="18">
        <v>30</v>
      </c>
      <c r="AE7" s="18">
        <v>31</v>
      </c>
      <c r="AF7" s="18">
        <v>32</v>
      </c>
      <c r="AG7" s="18">
        <v>33</v>
      </c>
      <c r="AH7" s="18">
        <v>34</v>
      </c>
      <c r="AI7" s="18">
        <v>35</v>
      </c>
      <c r="AJ7" s="18">
        <v>36</v>
      </c>
      <c r="AK7" s="18">
        <v>37</v>
      </c>
      <c r="AL7" s="18">
        <v>38</v>
      </c>
      <c r="AM7" s="18">
        <v>39</v>
      </c>
      <c r="AN7" s="18">
        <v>40</v>
      </c>
      <c r="AO7" s="18">
        <v>41</v>
      </c>
      <c r="AP7" s="18">
        <v>42</v>
      </c>
      <c r="AQ7" s="18">
        <v>43</v>
      </c>
      <c r="AR7" s="18">
        <v>44</v>
      </c>
      <c r="AS7" s="18">
        <v>45</v>
      </c>
      <c r="AT7" s="18">
        <v>46</v>
      </c>
      <c r="AU7" s="18">
        <v>47</v>
      </c>
      <c r="AV7" s="18">
        <v>48</v>
      </c>
      <c r="AW7" s="18">
        <v>49</v>
      </c>
      <c r="AX7" s="18">
        <v>50</v>
      </c>
      <c r="AY7" s="18">
        <v>51</v>
      </c>
      <c r="AZ7" s="18">
        <v>52</v>
      </c>
      <c r="BA7" s="18">
        <v>53</v>
      </c>
      <c r="BB7" s="18">
        <v>54</v>
      </c>
      <c r="BC7" s="18">
        <v>55</v>
      </c>
    </row>
    <row r="8" spans="1:55" x14ac:dyDescent="0.25">
      <c r="A8" s="110" t="s">
        <v>39</v>
      </c>
      <c r="B8" s="19" t="s">
        <v>40</v>
      </c>
      <c r="C8" s="20" t="s">
        <v>41</v>
      </c>
      <c r="D8" s="48">
        <v>31542.578000000001</v>
      </c>
      <c r="E8" s="49">
        <v>19209.189999999999</v>
      </c>
      <c r="F8" s="50">
        <v>13040</v>
      </c>
      <c r="G8" s="51">
        <v>32249.19</v>
      </c>
      <c r="H8" s="48">
        <v>79238.155999999974</v>
      </c>
      <c r="I8" s="49">
        <v>63912</v>
      </c>
      <c r="J8" s="50">
        <v>70415</v>
      </c>
      <c r="K8" s="51">
        <v>134327</v>
      </c>
      <c r="L8" s="48">
        <v>23658.812000000002</v>
      </c>
      <c r="M8" s="49">
        <v>13700</v>
      </c>
      <c r="N8" s="50">
        <v>12381</v>
      </c>
      <c r="O8" s="51">
        <v>26081</v>
      </c>
      <c r="P8" s="48">
        <v>127268.45</v>
      </c>
      <c r="Q8" s="49">
        <v>126258.25700000001</v>
      </c>
      <c r="R8" s="50">
        <v>108945.57400000002</v>
      </c>
      <c r="S8" s="69">
        <v>235203.83100000003</v>
      </c>
      <c r="T8" s="48">
        <v>21653.572</v>
      </c>
      <c r="U8" s="49">
        <v>12403.2</v>
      </c>
      <c r="V8" s="50">
        <v>11434.7</v>
      </c>
      <c r="W8" s="51">
        <v>23837.9</v>
      </c>
      <c r="X8" s="48">
        <v>14141.181</v>
      </c>
      <c r="Y8" s="49">
        <v>15375</v>
      </c>
      <c r="Z8" s="50">
        <v>15075.977999999999</v>
      </c>
      <c r="AA8" s="51">
        <v>30450.977999999999</v>
      </c>
      <c r="AB8" s="48">
        <v>16494.803</v>
      </c>
      <c r="AC8" s="49">
        <v>7207.4</v>
      </c>
      <c r="AD8" s="50">
        <v>7764.6</v>
      </c>
      <c r="AE8" s="51">
        <v>14972</v>
      </c>
      <c r="AF8" s="48">
        <v>5308.0069999999996</v>
      </c>
      <c r="AG8" s="49">
        <v>3676.5</v>
      </c>
      <c r="AH8" s="50">
        <v>3003</v>
      </c>
      <c r="AI8" s="69">
        <v>6679.5</v>
      </c>
      <c r="AJ8" s="48">
        <v>42955.487999999998</v>
      </c>
      <c r="AK8" s="49">
        <v>20869</v>
      </c>
      <c r="AL8" s="50">
        <v>26200</v>
      </c>
      <c r="AM8" s="51">
        <v>47069</v>
      </c>
      <c r="AN8" s="48">
        <v>33930.947999999997</v>
      </c>
      <c r="AO8" s="49">
        <v>19580</v>
      </c>
      <c r="AP8" s="50">
        <v>18384</v>
      </c>
      <c r="AQ8" s="51">
        <v>37964</v>
      </c>
      <c r="AR8" s="48">
        <v>44186.133999999998</v>
      </c>
      <c r="AS8" s="49">
        <v>20251</v>
      </c>
      <c r="AT8" s="50">
        <v>17602</v>
      </c>
      <c r="AU8" s="51">
        <v>37853</v>
      </c>
      <c r="AV8" s="48">
        <v>168366.23300000001</v>
      </c>
      <c r="AW8" s="49">
        <v>94431.260000000009</v>
      </c>
      <c r="AX8" s="50">
        <v>86151</v>
      </c>
      <c r="AY8" s="51">
        <v>180582.26</v>
      </c>
      <c r="AZ8" s="48">
        <v>19811.385999999999</v>
      </c>
      <c r="BA8" s="49">
        <v>6757</v>
      </c>
      <c r="BB8" s="50">
        <v>5989</v>
      </c>
      <c r="BC8" s="69">
        <v>12746</v>
      </c>
    </row>
    <row r="9" spans="1:55" x14ac:dyDescent="0.25">
      <c r="A9" s="21" t="s">
        <v>42</v>
      </c>
      <c r="B9" s="22" t="s">
        <v>43</v>
      </c>
      <c r="C9" s="23" t="s">
        <v>41</v>
      </c>
      <c r="D9" s="54">
        <v>31542.578000000001</v>
      </c>
      <c r="E9" s="97">
        <v>19209.189999999999</v>
      </c>
      <c r="F9" s="75">
        <v>13040</v>
      </c>
      <c r="G9" s="75">
        <v>32249.19</v>
      </c>
      <c r="H9" s="54">
        <v>0</v>
      </c>
      <c r="I9" s="97">
        <v>0</v>
      </c>
      <c r="J9" s="75">
        <v>0</v>
      </c>
      <c r="K9" s="75">
        <v>0</v>
      </c>
      <c r="L9" s="54">
        <v>0</v>
      </c>
      <c r="M9" s="97">
        <v>0</v>
      </c>
      <c r="N9" s="75">
        <v>0</v>
      </c>
      <c r="O9" s="75">
        <v>0</v>
      </c>
      <c r="P9" s="54">
        <v>0</v>
      </c>
      <c r="Q9" s="97">
        <v>0</v>
      </c>
      <c r="R9" s="75">
        <v>0</v>
      </c>
      <c r="S9" s="75">
        <v>0</v>
      </c>
      <c r="T9" s="54">
        <v>0</v>
      </c>
      <c r="U9" s="97">
        <v>0</v>
      </c>
      <c r="V9" s="75">
        <v>0</v>
      </c>
      <c r="W9" s="75">
        <v>0</v>
      </c>
      <c r="X9" s="54">
        <v>0</v>
      </c>
      <c r="Y9" s="97">
        <v>0</v>
      </c>
      <c r="Z9" s="75">
        <v>0</v>
      </c>
      <c r="AA9" s="75">
        <v>0</v>
      </c>
      <c r="AB9" s="54">
        <v>0</v>
      </c>
      <c r="AC9" s="97">
        <v>0</v>
      </c>
      <c r="AD9" s="75">
        <v>0</v>
      </c>
      <c r="AE9" s="75">
        <v>0</v>
      </c>
      <c r="AF9" s="54">
        <v>5308.0069999999996</v>
      </c>
      <c r="AG9" s="97">
        <v>3676.5</v>
      </c>
      <c r="AH9" s="75">
        <v>3003</v>
      </c>
      <c r="AI9" s="79">
        <v>6679.5</v>
      </c>
      <c r="AJ9" s="54">
        <v>0</v>
      </c>
      <c r="AK9" s="97">
        <v>0</v>
      </c>
      <c r="AL9" s="75">
        <v>0</v>
      </c>
      <c r="AM9" s="75">
        <v>0</v>
      </c>
      <c r="AN9" s="54">
        <v>0</v>
      </c>
      <c r="AO9" s="97">
        <v>0</v>
      </c>
      <c r="AP9" s="75">
        <v>0</v>
      </c>
      <c r="AQ9" s="75">
        <v>0</v>
      </c>
      <c r="AR9" s="54">
        <v>0</v>
      </c>
      <c r="AS9" s="97">
        <v>0</v>
      </c>
      <c r="AT9" s="75">
        <v>0</v>
      </c>
      <c r="AU9" s="75">
        <v>0</v>
      </c>
      <c r="AV9" s="54">
        <v>0</v>
      </c>
      <c r="AW9" s="97">
        <v>0</v>
      </c>
      <c r="AX9" s="75">
        <v>0</v>
      </c>
      <c r="AY9" s="75">
        <v>0</v>
      </c>
      <c r="AZ9" s="54">
        <v>19811.385999999999</v>
      </c>
      <c r="BA9" s="98">
        <v>6757</v>
      </c>
      <c r="BB9" s="99">
        <v>5989</v>
      </c>
      <c r="BC9" s="79">
        <v>12746</v>
      </c>
    </row>
    <row r="10" spans="1:55" x14ac:dyDescent="0.25">
      <c r="A10" s="36" t="s">
        <v>44</v>
      </c>
      <c r="B10" s="24" t="s">
        <v>45</v>
      </c>
      <c r="C10" s="25" t="s">
        <v>41</v>
      </c>
      <c r="D10" s="53">
        <v>0</v>
      </c>
      <c r="E10" s="58">
        <v>0</v>
      </c>
      <c r="F10" s="59">
        <v>0</v>
      </c>
      <c r="G10" s="59">
        <v>0</v>
      </c>
      <c r="H10" s="53">
        <v>79238.155999999974</v>
      </c>
      <c r="I10" s="58">
        <v>63912</v>
      </c>
      <c r="J10" s="59">
        <v>70415</v>
      </c>
      <c r="K10" s="59">
        <v>134327</v>
      </c>
      <c r="L10" s="53">
        <v>23658.812000000002</v>
      </c>
      <c r="M10" s="58">
        <v>13700</v>
      </c>
      <c r="N10" s="59">
        <v>12381</v>
      </c>
      <c r="O10" s="59">
        <v>26081</v>
      </c>
      <c r="P10" s="53">
        <v>127268.45</v>
      </c>
      <c r="Q10" s="58">
        <v>126258.25700000001</v>
      </c>
      <c r="R10" s="59">
        <v>108945.57400000002</v>
      </c>
      <c r="S10" s="71">
        <v>235203.83100000003</v>
      </c>
      <c r="T10" s="53">
        <v>21653.572</v>
      </c>
      <c r="U10" s="104">
        <v>12403.2</v>
      </c>
      <c r="V10" s="105">
        <v>11434.7</v>
      </c>
      <c r="W10" s="59">
        <v>23837.9</v>
      </c>
      <c r="X10" s="53">
        <v>14141.181</v>
      </c>
      <c r="Y10" s="58">
        <v>15375</v>
      </c>
      <c r="Z10" s="59">
        <v>15075.977999999999</v>
      </c>
      <c r="AA10" s="59">
        <v>30450.977999999999</v>
      </c>
      <c r="AB10" s="53">
        <v>16494.803</v>
      </c>
      <c r="AC10" s="58">
        <v>7207.4</v>
      </c>
      <c r="AD10" s="59">
        <v>7764.6</v>
      </c>
      <c r="AE10" s="59">
        <v>14972</v>
      </c>
      <c r="AF10" s="53">
        <v>0</v>
      </c>
      <c r="AG10" s="58">
        <v>0</v>
      </c>
      <c r="AH10" s="59">
        <v>0</v>
      </c>
      <c r="AI10" s="71">
        <v>0</v>
      </c>
      <c r="AJ10" s="53">
        <v>42955.487999999998</v>
      </c>
      <c r="AK10" s="58">
        <v>20869</v>
      </c>
      <c r="AL10" s="59">
        <v>26200</v>
      </c>
      <c r="AM10" s="59">
        <v>47069</v>
      </c>
      <c r="AN10" s="53">
        <v>33930.947999999997</v>
      </c>
      <c r="AO10" s="58">
        <v>19580</v>
      </c>
      <c r="AP10" s="59">
        <v>18384</v>
      </c>
      <c r="AQ10" s="59">
        <v>37964</v>
      </c>
      <c r="AR10" s="53">
        <v>44186.133999999998</v>
      </c>
      <c r="AS10" s="58">
        <v>20251</v>
      </c>
      <c r="AT10" s="59">
        <v>17602</v>
      </c>
      <c r="AU10" s="59">
        <v>37853</v>
      </c>
      <c r="AV10" s="53">
        <v>168366.23300000001</v>
      </c>
      <c r="AW10" s="58">
        <v>94431.260000000009</v>
      </c>
      <c r="AX10" s="59">
        <v>86151</v>
      </c>
      <c r="AY10" s="59">
        <v>180582.26</v>
      </c>
      <c r="AZ10" s="53">
        <v>0</v>
      </c>
      <c r="BA10" s="58">
        <v>0</v>
      </c>
      <c r="BB10" s="59">
        <v>0</v>
      </c>
      <c r="BC10" s="71">
        <v>0</v>
      </c>
    </row>
    <row r="11" spans="1:55" x14ac:dyDescent="0.25">
      <c r="A11" s="37" t="s">
        <v>46</v>
      </c>
      <c r="B11" s="26" t="s">
        <v>47</v>
      </c>
      <c r="C11" s="25" t="s">
        <v>41</v>
      </c>
      <c r="D11" s="56">
        <v>0</v>
      </c>
      <c r="E11" s="74">
        <v>0</v>
      </c>
      <c r="F11" s="76">
        <v>0</v>
      </c>
      <c r="G11" s="57">
        <v>0</v>
      </c>
      <c r="H11" s="56">
        <v>190777.7</v>
      </c>
      <c r="I11" s="74">
        <v>101299</v>
      </c>
      <c r="J11" s="76">
        <v>86297</v>
      </c>
      <c r="K11" s="76">
        <v>187596</v>
      </c>
      <c r="L11" s="56">
        <v>0</v>
      </c>
      <c r="M11" s="74">
        <v>0</v>
      </c>
      <c r="N11" s="76">
        <v>0</v>
      </c>
      <c r="O11" s="57">
        <v>0</v>
      </c>
      <c r="P11" s="56">
        <v>0</v>
      </c>
      <c r="Q11" s="74">
        <v>0</v>
      </c>
      <c r="R11" s="76">
        <v>0</v>
      </c>
      <c r="S11" s="57">
        <v>0</v>
      </c>
      <c r="T11" s="56">
        <v>0</v>
      </c>
      <c r="U11" s="74">
        <v>0</v>
      </c>
      <c r="V11" s="76">
        <v>0</v>
      </c>
      <c r="W11" s="57">
        <v>0</v>
      </c>
      <c r="X11" s="56">
        <v>0</v>
      </c>
      <c r="Y11" s="74">
        <v>0</v>
      </c>
      <c r="Z11" s="76">
        <v>0</v>
      </c>
      <c r="AA11" s="57">
        <v>0</v>
      </c>
      <c r="AB11" s="56">
        <v>0</v>
      </c>
      <c r="AC11" s="74">
        <v>0</v>
      </c>
      <c r="AD11" s="76">
        <v>0</v>
      </c>
      <c r="AE11" s="57">
        <v>0</v>
      </c>
      <c r="AF11" s="56">
        <v>0</v>
      </c>
      <c r="AG11" s="74">
        <v>0</v>
      </c>
      <c r="AH11" s="76">
        <v>0</v>
      </c>
      <c r="AI11" s="57">
        <v>0</v>
      </c>
      <c r="AJ11" s="56">
        <v>0</v>
      </c>
      <c r="AK11" s="74">
        <v>0</v>
      </c>
      <c r="AL11" s="76">
        <v>0</v>
      </c>
      <c r="AM11" s="57">
        <v>0</v>
      </c>
      <c r="AN11" s="56">
        <v>0</v>
      </c>
      <c r="AO11" s="74">
        <v>0</v>
      </c>
      <c r="AP11" s="76">
        <v>0</v>
      </c>
      <c r="AQ11" s="57">
        <v>0</v>
      </c>
      <c r="AR11" s="56">
        <v>0</v>
      </c>
      <c r="AS11" s="74">
        <v>0</v>
      </c>
      <c r="AT11" s="76">
        <v>0</v>
      </c>
      <c r="AU11" s="57">
        <v>0</v>
      </c>
      <c r="AV11" s="56">
        <v>0</v>
      </c>
      <c r="AW11" s="74">
        <v>0</v>
      </c>
      <c r="AX11" s="76">
        <v>0</v>
      </c>
      <c r="AY11" s="57">
        <v>0</v>
      </c>
      <c r="AZ11" s="56">
        <v>0</v>
      </c>
      <c r="BA11" s="74">
        <v>0</v>
      </c>
      <c r="BB11" s="76">
        <v>0</v>
      </c>
      <c r="BC11" s="72">
        <v>0</v>
      </c>
    </row>
    <row r="12" spans="1:55" x14ac:dyDescent="0.25">
      <c r="A12" s="36" t="s">
        <v>48</v>
      </c>
      <c r="B12" s="27" t="s">
        <v>49</v>
      </c>
      <c r="C12" s="25" t="s">
        <v>41</v>
      </c>
      <c r="D12" s="60">
        <v>0</v>
      </c>
      <c r="E12" s="58">
        <v>0</v>
      </c>
      <c r="F12" s="59">
        <v>0</v>
      </c>
      <c r="G12" s="55">
        <v>0</v>
      </c>
      <c r="H12" s="53">
        <v>209.773</v>
      </c>
      <c r="I12" s="58">
        <v>153.32599999999999</v>
      </c>
      <c r="J12" s="59">
        <v>155</v>
      </c>
      <c r="K12" s="55">
        <v>308.32600000000002</v>
      </c>
      <c r="L12" s="53">
        <v>6.47</v>
      </c>
      <c r="M12" s="58">
        <v>70.635999999999996</v>
      </c>
      <c r="N12" s="59">
        <v>99.97</v>
      </c>
      <c r="O12" s="55">
        <v>170.60599999999999</v>
      </c>
      <c r="P12" s="53">
        <v>106.259</v>
      </c>
      <c r="Q12" s="58">
        <v>6.2570000000000006</v>
      </c>
      <c r="R12" s="59">
        <v>6.5739999999999998</v>
      </c>
      <c r="S12" s="71">
        <v>12.831</v>
      </c>
      <c r="T12" s="53">
        <v>0</v>
      </c>
      <c r="U12" s="58">
        <v>0</v>
      </c>
      <c r="V12" s="59">
        <v>0</v>
      </c>
      <c r="W12" s="71">
        <v>0</v>
      </c>
      <c r="X12" s="53"/>
      <c r="Y12" s="58">
        <v>695</v>
      </c>
      <c r="Z12" s="59">
        <v>587</v>
      </c>
      <c r="AA12" s="55">
        <v>1282</v>
      </c>
      <c r="AB12" s="53">
        <v>2417.605</v>
      </c>
      <c r="AC12" s="58">
        <v>1206.4000000000001</v>
      </c>
      <c r="AD12" s="59">
        <v>1133.5999999999999</v>
      </c>
      <c r="AE12" s="55">
        <v>2340</v>
      </c>
      <c r="AF12" s="53">
        <v>0</v>
      </c>
      <c r="AG12" s="58">
        <v>0</v>
      </c>
      <c r="AH12" s="59">
        <v>0</v>
      </c>
      <c r="AI12" s="71">
        <v>0</v>
      </c>
      <c r="AJ12" s="53">
        <v>73</v>
      </c>
      <c r="AK12" s="58">
        <v>44.269999999999996</v>
      </c>
      <c r="AL12" s="59">
        <v>36.717999999999996</v>
      </c>
      <c r="AM12" s="55">
        <v>80.988</v>
      </c>
      <c r="AN12" s="53">
        <v>0</v>
      </c>
      <c r="AO12" s="58">
        <v>0</v>
      </c>
      <c r="AP12" s="59">
        <v>0</v>
      </c>
      <c r="AQ12" s="71">
        <v>0</v>
      </c>
      <c r="AR12" s="53">
        <v>0</v>
      </c>
      <c r="AS12" s="58">
        <v>0</v>
      </c>
      <c r="AT12" s="59">
        <v>0</v>
      </c>
      <c r="AU12" s="71">
        <v>0</v>
      </c>
      <c r="AV12" s="53">
        <v>758.32299999999998</v>
      </c>
      <c r="AW12" s="58">
        <v>1411.3820000000001</v>
      </c>
      <c r="AX12" s="59">
        <v>395.96999999999997</v>
      </c>
      <c r="AY12" s="55">
        <v>1807.3520000000001</v>
      </c>
      <c r="AZ12" s="53">
        <v>0</v>
      </c>
      <c r="BA12" s="58">
        <v>0</v>
      </c>
      <c r="BB12" s="59">
        <v>0</v>
      </c>
      <c r="BC12" s="71">
        <v>0</v>
      </c>
    </row>
    <row r="13" spans="1:55" x14ac:dyDescent="0.25">
      <c r="A13" s="36" t="s">
        <v>50</v>
      </c>
      <c r="B13" s="27" t="s">
        <v>51</v>
      </c>
      <c r="C13" s="25" t="s">
        <v>41</v>
      </c>
      <c r="D13" s="53">
        <v>31542.578000000001</v>
      </c>
      <c r="E13" s="58">
        <v>19209.189999999999</v>
      </c>
      <c r="F13" s="59">
        <v>13040</v>
      </c>
      <c r="G13" s="52">
        <v>32249.19</v>
      </c>
      <c r="H13" s="53">
        <v>269806.08299999998</v>
      </c>
      <c r="I13" s="58">
        <v>165057.674</v>
      </c>
      <c r="J13" s="59">
        <v>156557</v>
      </c>
      <c r="K13" s="52">
        <v>321614.674</v>
      </c>
      <c r="L13" s="53">
        <v>23652.342000000001</v>
      </c>
      <c r="M13" s="58">
        <v>13629.364</v>
      </c>
      <c r="N13" s="59">
        <v>12281.03</v>
      </c>
      <c r="O13" s="52">
        <v>25910.394</v>
      </c>
      <c r="P13" s="53">
        <v>127162.19099999999</v>
      </c>
      <c r="Q13" s="58">
        <v>126252.00000000001</v>
      </c>
      <c r="R13" s="59">
        <v>108939.00000000003</v>
      </c>
      <c r="S13" s="70">
        <v>235191.00000000003</v>
      </c>
      <c r="T13" s="53">
        <v>21653.572</v>
      </c>
      <c r="U13" s="104">
        <v>12403.2</v>
      </c>
      <c r="V13" s="105">
        <v>11434.7</v>
      </c>
      <c r="W13" s="52">
        <v>23837.9</v>
      </c>
      <c r="X13" s="53">
        <v>14141.181</v>
      </c>
      <c r="Y13" s="58">
        <v>14680</v>
      </c>
      <c r="Z13" s="59">
        <v>14488.977999999999</v>
      </c>
      <c r="AA13" s="52">
        <v>29168.977999999999</v>
      </c>
      <c r="AB13" s="53">
        <v>14077.198</v>
      </c>
      <c r="AC13" s="58">
        <v>6001</v>
      </c>
      <c r="AD13" s="59">
        <v>6631</v>
      </c>
      <c r="AE13" s="52">
        <v>12632</v>
      </c>
      <c r="AF13" s="53">
        <v>5308.0069999999996</v>
      </c>
      <c r="AG13" s="58">
        <v>3676.5</v>
      </c>
      <c r="AH13" s="59">
        <v>3003</v>
      </c>
      <c r="AI13" s="70">
        <v>6679.5</v>
      </c>
      <c r="AJ13" s="53">
        <v>42882.487999999998</v>
      </c>
      <c r="AK13" s="58">
        <v>20824.73</v>
      </c>
      <c r="AL13" s="59">
        <v>26163.281999999999</v>
      </c>
      <c r="AM13" s="52">
        <v>46988.012000000002</v>
      </c>
      <c r="AN13" s="53">
        <v>33930.947999999997</v>
      </c>
      <c r="AO13" s="58">
        <v>19580</v>
      </c>
      <c r="AP13" s="59">
        <v>18384</v>
      </c>
      <c r="AQ13" s="52">
        <v>37964</v>
      </c>
      <c r="AR13" s="53">
        <v>44186.133999999998</v>
      </c>
      <c r="AS13" s="58">
        <v>20251</v>
      </c>
      <c r="AT13" s="59">
        <v>17602</v>
      </c>
      <c r="AU13" s="52">
        <v>37853</v>
      </c>
      <c r="AV13" s="53">
        <v>167607.91</v>
      </c>
      <c r="AW13" s="58">
        <v>93019.878000000012</v>
      </c>
      <c r="AX13" s="59">
        <v>85755.03</v>
      </c>
      <c r="AY13" s="52">
        <v>178774.908</v>
      </c>
      <c r="AZ13" s="53">
        <v>19811.385999999999</v>
      </c>
      <c r="BA13" s="58">
        <v>6757</v>
      </c>
      <c r="BB13" s="59">
        <v>5989</v>
      </c>
      <c r="BC13" s="70">
        <v>12746</v>
      </c>
    </row>
    <row r="14" spans="1:55" x14ac:dyDescent="0.25">
      <c r="A14" s="36" t="s">
        <v>52</v>
      </c>
      <c r="B14" s="27" t="s">
        <v>53</v>
      </c>
      <c r="C14" s="25" t="s">
        <v>41</v>
      </c>
      <c r="D14" s="53">
        <v>2413.3220000000001</v>
      </c>
      <c r="E14" s="58">
        <v>5565.6972750000004</v>
      </c>
      <c r="F14" s="59">
        <v>545.73066699999993</v>
      </c>
      <c r="G14" s="55">
        <v>6111.4279420000003</v>
      </c>
      <c r="H14" s="53">
        <v>9030.41</v>
      </c>
      <c r="I14" s="58">
        <v>6369.6083130000006</v>
      </c>
      <c r="J14" s="59">
        <v>9474.7654239999993</v>
      </c>
      <c r="K14" s="55">
        <v>15844.373737</v>
      </c>
      <c r="L14" s="53">
        <v>888.14499999999998</v>
      </c>
      <c r="M14" s="58">
        <v>4430.377246</v>
      </c>
      <c r="N14" s="59">
        <v>4931.7527700000001</v>
      </c>
      <c r="O14" s="55">
        <v>9362.1300159999992</v>
      </c>
      <c r="P14" s="53">
        <v>4031.0410000000002</v>
      </c>
      <c r="Q14" s="58">
        <v>2319.4811500000001</v>
      </c>
      <c r="R14" s="59">
        <v>3181.8003150000004</v>
      </c>
      <c r="S14" s="71">
        <v>5501.281465</v>
      </c>
      <c r="T14" s="53">
        <v>1339.49</v>
      </c>
      <c r="U14" s="104">
        <v>2222.0896659999999</v>
      </c>
      <c r="V14" s="105">
        <v>2014.3576240000002</v>
      </c>
      <c r="W14" s="55">
        <v>4236.4472900000001</v>
      </c>
      <c r="X14" s="53">
        <v>349.99400000000003</v>
      </c>
      <c r="Y14" s="58">
        <v>7238.7579940000005</v>
      </c>
      <c r="Z14" s="59">
        <v>5794.3039929999995</v>
      </c>
      <c r="AA14" s="55">
        <v>13033.061987000001</v>
      </c>
      <c r="AB14" s="53">
        <v>1578.742</v>
      </c>
      <c r="AC14" s="58">
        <v>186.35600000000002</v>
      </c>
      <c r="AD14" s="59">
        <v>637.62774200000001</v>
      </c>
      <c r="AE14" s="55">
        <v>823.98374200000001</v>
      </c>
      <c r="AF14" s="53">
        <v>934.63400000000001</v>
      </c>
      <c r="AG14" s="58">
        <v>190.70800000000003</v>
      </c>
      <c r="AH14" s="59">
        <v>163.80533299999999</v>
      </c>
      <c r="AI14" s="71">
        <v>354.51333299999999</v>
      </c>
      <c r="AJ14" s="53">
        <v>4173.3239999999996</v>
      </c>
      <c r="AK14" s="58">
        <v>1104.3160829999999</v>
      </c>
      <c r="AL14" s="59">
        <v>5909.7336569999998</v>
      </c>
      <c r="AM14" s="55">
        <v>7014.0497399999995</v>
      </c>
      <c r="AN14" s="53">
        <v>3130.4690000000001</v>
      </c>
      <c r="AO14" s="58">
        <v>400.976743</v>
      </c>
      <c r="AP14" s="59">
        <v>1789.9502000000002</v>
      </c>
      <c r="AQ14" s="55">
        <v>2190.9269430000004</v>
      </c>
      <c r="AR14" s="53">
        <v>11088.067999999999</v>
      </c>
      <c r="AS14" s="58">
        <v>3283.602672</v>
      </c>
      <c r="AT14" s="59">
        <v>28.076686999999993</v>
      </c>
      <c r="AU14" s="55">
        <v>3311.6793589999997</v>
      </c>
      <c r="AV14" s="53">
        <v>8661.9770000000008</v>
      </c>
      <c r="AW14" s="58">
        <v>7123.0326029999997</v>
      </c>
      <c r="AX14" s="59">
        <v>3837.720143</v>
      </c>
      <c r="AY14" s="55">
        <v>10960.752746</v>
      </c>
      <c r="AZ14" s="53">
        <v>4813.8509999999997</v>
      </c>
      <c r="BA14" s="58">
        <v>475.26499999999993</v>
      </c>
      <c r="BB14" s="59">
        <v>699.65595900000005</v>
      </c>
      <c r="BC14" s="71">
        <v>1174.920959</v>
      </c>
    </row>
    <row r="15" spans="1:55" x14ac:dyDescent="0.25">
      <c r="A15" s="111" t="s">
        <v>54</v>
      </c>
      <c r="B15" s="28" t="s">
        <v>55</v>
      </c>
      <c r="C15" s="29" t="s">
        <v>41</v>
      </c>
      <c r="D15" s="60">
        <v>2413.3220000000001</v>
      </c>
      <c r="E15" s="100">
        <v>5565.6972750000004</v>
      </c>
      <c r="F15" s="101">
        <v>545.73066699999993</v>
      </c>
      <c r="G15" s="55">
        <v>6111.4279420000003</v>
      </c>
      <c r="H15" s="60">
        <v>9030.41</v>
      </c>
      <c r="I15" s="100">
        <v>6369.6083130000006</v>
      </c>
      <c r="J15" s="101">
        <v>9474.7654239999993</v>
      </c>
      <c r="K15" s="55">
        <v>15844.373737</v>
      </c>
      <c r="L15" s="60">
        <v>888.14499999999998</v>
      </c>
      <c r="M15" s="100">
        <v>4430.377246</v>
      </c>
      <c r="N15" s="101">
        <v>4931.7527700000001</v>
      </c>
      <c r="O15" s="55">
        <v>9362.1300159999992</v>
      </c>
      <c r="P15" s="60">
        <v>4031.0410000000002</v>
      </c>
      <c r="Q15" s="100">
        <v>2319.4811500000001</v>
      </c>
      <c r="R15" s="101">
        <v>3181.8003150000004</v>
      </c>
      <c r="S15" s="71">
        <v>5501.281465</v>
      </c>
      <c r="T15" s="60">
        <v>1339.49</v>
      </c>
      <c r="U15" s="102">
        <v>2222.0896659999999</v>
      </c>
      <c r="V15" s="103">
        <v>2014.3576240000002</v>
      </c>
      <c r="W15" s="55">
        <v>4236.4472900000001</v>
      </c>
      <c r="X15" s="60">
        <v>349.99400000000003</v>
      </c>
      <c r="Y15" s="100">
        <v>7238.7579940000005</v>
      </c>
      <c r="Z15" s="101">
        <v>5794.3039929999995</v>
      </c>
      <c r="AA15" s="55">
        <v>13033.061987000001</v>
      </c>
      <c r="AB15" s="60">
        <v>1578.742</v>
      </c>
      <c r="AC15" s="100">
        <v>186.35600000000002</v>
      </c>
      <c r="AD15" s="101">
        <v>637.62774200000001</v>
      </c>
      <c r="AE15" s="55">
        <v>823.98374200000001</v>
      </c>
      <c r="AF15" s="60">
        <v>934.63400000000001</v>
      </c>
      <c r="AG15" s="100">
        <v>190.70800000000003</v>
      </c>
      <c r="AH15" s="101">
        <v>163.80533299999999</v>
      </c>
      <c r="AI15" s="71">
        <v>354.51333299999999</v>
      </c>
      <c r="AJ15" s="60">
        <v>4173.3239999999996</v>
      </c>
      <c r="AK15" s="100">
        <v>1104.3160829999999</v>
      </c>
      <c r="AL15" s="101">
        <v>5909.7336569999998</v>
      </c>
      <c r="AM15" s="55">
        <v>7014.0497399999995</v>
      </c>
      <c r="AN15" s="60">
        <v>3130.4690000000001</v>
      </c>
      <c r="AO15" s="100">
        <v>400.976743</v>
      </c>
      <c r="AP15" s="101">
        <v>1789.9502000000002</v>
      </c>
      <c r="AQ15" s="55">
        <v>2190.9269430000004</v>
      </c>
      <c r="AR15" s="60">
        <v>11088.067999999999</v>
      </c>
      <c r="AS15" s="100">
        <v>3283.602672</v>
      </c>
      <c r="AT15" s="101">
        <v>28.076686999999993</v>
      </c>
      <c r="AU15" s="55">
        <v>3311.6793589999997</v>
      </c>
      <c r="AV15" s="60">
        <v>8661.9770000000008</v>
      </c>
      <c r="AW15" s="100">
        <v>7123.0326029999997</v>
      </c>
      <c r="AX15" s="101">
        <v>3837.720143</v>
      </c>
      <c r="AY15" s="55">
        <v>10960.752746</v>
      </c>
      <c r="AZ15" s="60">
        <v>4813.8509999999997</v>
      </c>
      <c r="BA15" s="102">
        <v>475.26499999999993</v>
      </c>
      <c r="BB15" s="103">
        <v>699.65595900000005</v>
      </c>
      <c r="BC15" s="71">
        <v>1174.920959</v>
      </c>
    </row>
    <row r="16" spans="1:55" x14ac:dyDescent="0.25">
      <c r="A16" s="34" t="s">
        <v>56</v>
      </c>
      <c r="B16" s="28" t="s">
        <v>57</v>
      </c>
      <c r="C16" s="25" t="s">
        <v>41</v>
      </c>
      <c r="D16" s="53"/>
      <c r="E16" s="58"/>
      <c r="F16" s="59"/>
      <c r="G16" s="55"/>
      <c r="H16" s="53"/>
      <c r="I16" s="58"/>
      <c r="J16" s="59"/>
      <c r="K16" s="55"/>
      <c r="L16" s="53"/>
      <c r="M16" s="58"/>
      <c r="N16" s="59"/>
      <c r="O16" s="55"/>
      <c r="P16" s="53"/>
      <c r="Q16" s="58"/>
      <c r="R16" s="59"/>
      <c r="S16" s="71"/>
      <c r="T16" s="53"/>
      <c r="U16" s="58"/>
      <c r="V16" s="59"/>
      <c r="W16" s="55"/>
      <c r="X16" s="53"/>
      <c r="Y16" s="58"/>
      <c r="Z16" s="59"/>
      <c r="AA16" s="55"/>
      <c r="AB16" s="53"/>
      <c r="AC16" s="58"/>
      <c r="AD16" s="59"/>
      <c r="AE16" s="55"/>
      <c r="AF16" s="53"/>
      <c r="AG16" s="58"/>
      <c r="AH16" s="59"/>
      <c r="AI16" s="71"/>
      <c r="AJ16" s="53"/>
      <c r="AK16" s="58"/>
      <c r="AL16" s="59"/>
      <c r="AM16" s="55"/>
      <c r="AN16" s="53"/>
      <c r="AO16" s="58"/>
      <c r="AP16" s="59"/>
      <c r="AQ16" s="55"/>
      <c r="AR16" s="53"/>
      <c r="AS16" s="58"/>
      <c r="AT16" s="59"/>
      <c r="AU16" s="55"/>
      <c r="AV16" s="53"/>
      <c r="AW16" s="58"/>
      <c r="AX16" s="59"/>
      <c r="AY16" s="55"/>
      <c r="AZ16" s="53"/>
      <c r="BA16" s="58"/>
      <c r="BB16" s="59"/>
      <c r="BC16" s="71"/>
    </row>
    <row r="17" spans="1:55" x14ac:dyDescent="0.25">
      <c r="A17" s="30" t="s">
        <v>58</v>
      </c>
      <c r="B17" s="31" t="s">
        <v>59</v>
      </c>
      <c r="C17" s="32" t="s">
        <v>41</v>
      </c>
      <c r="D17" s="61">
        <v>29129.256000000001</v>
      </c>
      <c r="E17" s="62">
        <v>13643.492724999998</v>
      </c>
      <c r="F17" s="63">
        <v>12494.269333</v>
      </c>
      <c r="G17" s="57">
        <v>26137.762058</v>
      </c>
      <c r="H17" s="61">
        <v>260775.67299999998</v>
      </c>
      <c r="I17" s="62">
        <v>158688.06568699999</v>
      </c>
      <c r="J17" s="63">
        <v>147082.23457599999</v>
      </c>
      <c r="K17" s="57">
        <v>305770.30026300001</v>
      </c>
      <c r="L17" s="61">
        <v>22764.197</v>
      </c>
      <c r="M17" s="62">
        <v>9198.9867539999996</v>
      </c>
      <c r="N17" s="63">
        <v>7349.2772300000006</v>
      </c>
      <c r="O17" s="57">
        <v>16548.263984000001</v>
      </c>
      <c r="P17" s="61">
        <v>123131.15</v>
      </c>
      <c r="Q17" s="62">
        <v>123932.51885000001</v>
      </c>
      <c r="R17" s="63">
        <v>105757.19968500003</v>
      </c>
      <c r="S17" s="72">
        <v>229689.71853500002</v>
      </c>
      <c r="T17" s="61">
        <v>20314.081999999999</v>
      </c>
      <c r="U17" s="62">
        <v>10181.110334000001</v>
      </c>
      <c r="V17" s="63">
        <v>9420.3423760000005</v>
      </c>
      <c r="W17" s="57">
        <v>19601.452710000001</v>
      </c>
      <c r="X17" s="136">
        <v>13791.187</v>
      </c>
      <c r="Y17" s="137">
        <v>7441.2420059999995</v>
      </c>
      <c r="Z17" s="138">
        <v>8694.6740069999996</v>
      </c>
      <c r="AA17" s="139">
        <v>16135.916012999998</v>
      </c>
      <c r="AB17" s="136">
        <v>12498.456</v>
      </c>
      <c r="AC17" s="62">
        <v>5814.6440000000002</v>
      </c>
      <c r="AD17" s="63">
        <v>5993.3722580000003</v>
      </c>
      <c r="AE17" s="57">
        <v>11808.016258</v>
      </c>
      <c r="AF17" s="61">
        <v>4373.3729999999996</v>
      </c>
      <c r="AG17" s="62">
        <v>3485.7919999999999</v>
      </c>
      <c r="AH17" s="63">
        <v>2839.1946670000002</v>
      </c>
      <c r="AI17" s="72">
        <v>6324.9866670000001</v>
      </c>
      <c r="AJ17" s="61">
        <v>38709.163999999997</v>
      </c>
      <c r="AK17" s="62">
        <v>19720.413916999998</v>
      </c>
      <c r="AL17" s="63">
        <v>20253.548342999999</v>
      </c>
      <c r="AM17" s="57">
        <v>39973.96226</v>
      </c>
      <c r="AN17" s="61">
        <v>30800.478999999996</v>
      </c>
      <c r="AO17" s="62">
        <v>19179.023257000001</v>
      </c>
      <c r="AP17" s="63">
        <v>16594.049800000001</v>
      </c>
      <c r="AQ17" s="57">
        <v>35773.073057000001</v>
      </c>
      <c r="AR17" s="61">
        <v>33098.065999999999</v>
      </c>
      <c r="AS17" s="62">
        <v>16967.397327999999</v>
      </c>
      <c r="AT17" s="63">
        <v>17573.923312999999</v>
      </c>
      <c r="AU17" s="57">
        <v>34541.320640999998</v>
      </c>
      <c r="AV17" s="61">
        <v>158945.93299999999</v>
      </c>
      <c r="AW17" s="62">
        <v>85896.845397000012</v>
      </c>
      <c r="AX17" s="63">
        <v>81917.309857</v>
      </c>
      <c r="AY17" s="57">
        <v>167814.15525399998</v>
      </c>
      <c r="AZ17" s="61">
        <v>14997.535</v>
      </c>
      <c r="BA17" s="62">
        <v>6281.7349999999997</v>
      </c>
      <c r="BB17" s="63">
        <v>5289.3440410000003</v>
      </c>
      <c r="BC17" s="72">
        <v>11571.079041000001</v>
      </c>
    </row>
    <row r="18" spans="1:55" x14ac:dyDescent="0.25">
      <c r="A18" s="33" t="s">
        <v>60</v>
      </c>
      <c r="B18" s="27" t="s">
        <v>61</v>
      </c>
      <c r="C18" s="25" t="s">
        <v>41</v>
      </c>
      <c r="D18" s="53">
        <v>2433.683</v>
      </c>
      <c r="E18" s="58">
        <v>1971.0350000000001</v>
      </c>
      <c r="F18" s="59">
        <v>1399.5350000000003</v>
      </c>
      <c r="G18" s="52">
        <v>3370.57</v>
      </c>
      <c r="H18" s="53">
        <v>108255.882</v>
      </c>
      <c r="I18" s="58">
        <v>70251.850999999995</v>
      </c>
      <c r="J18" s="59">
        <v>66581.611000000004</v>
      </c>
      <c r="K18" s="52">
        <v>136833.462</v>
      </c>
      <c r="L18" s="85">
        <v>12620.800000000001</v>
      </c>
      <c r="M18" s="58">
        <v>3888.5937780000004</v>
      </c>
      <c r="N18" s="59">
        <v>2713.1236960000001</v>
      </c>
      <c r="O18" s="52">
        <v>6601.717474</v>
      </c>
      <c r="P18" s="53">
        <v>66384.825000000012</v>
      </c>
      <c r="Q18" s="58">
        <v>94288.480999999985</v>
      </c>
      <c r="R18" s="59">
        <v>75547.732999999993</v>
      </c>
      <c r="S18" s="70">
        <v>169836.21399999998</v>
      </c>
      <c r="T18" s="85">
        <v>3182.6</v>
      </c>
      <c r="U18" s="58">
        <v>2689.485334</v>
      </c>
      <c r="V18" s="59">
        <v>1607.1004310000001</v>
      </c>
      <c r="W18" s="52">
        <v>4296.5857649999998</v>
      </c>
      <c r="X18" s="85">
        <v>2900.799</v>
      </c>
      <c r="Y18" s="104">
        <v>1326.1535429999999</v>
      </c>
      <c r="Z18" s="105">
        <v>2992.4335240999999</v>
      </c>
      <c r="AA18" s="140">
        <v>4318.5870671000002</v>
      </c>
      <c r="AB18" s="85">
        <v>414.59999999999997</v>
      </c>
      <c r="AC18" s="58">
        <v>162.02000000000001</v>
      </c>
      <c r="AD18" s="59">
        <v>136.16000000000003</v>
      </c>
      <c r="AE18" s="52">
        <v>298.18000000000006</v>
      </c>
      <c r="AF18" s="85">
        <v>752.6</v>
      </c>
      <c r="AG18" s="58">
        <v>1266.578</v>
      </c>
      <c r="AH18" s="59">
        <v>584.12599999999998</v>
      </c>
      <c r="AI18" s="70">
        <v>1850.704</v>
      </c>
      <c r="AJ18" s="53">
        <v>1423.3</v>
      </c>
      <c r="AK18" s="58">
        <v>516.09100000000012</v>
      </c>
      <c r="AL18" s="59">
        <v>1491.5940000000003</v>
      </c>
      <c r="AM18" s="52">
        <v>2007.6850000000004</v>
      </c>
      <c r="AN18" s="85">
        <v>5223.3</v>
      </c>
      <c r="AO18" s="58">
        <v>4112.3522569999996</v>
      </c>
      <c r="AP18" s="59">
        <v>2069.8845999999999</v>
      </c>
      <c r="AQ18" s="52">
        <v>6182.2368569999999</v>
      </c>
      <c r="AR18" s="53">
        <v>5715.6</v>
      </c>
      <c r="AS18" s="58">
        <v>4411</v>
      </c>
      <c r="AT18" s="59">
        <v>3931.3</v>
      </c>
      <c r="AU18" s="52">
        <v>8342.2999999999993</v>
      </c>
      <c r="AV18" s="53">
        <v>80364.900000000009</v>
      </c>
      <c r="AW18" s="58">
        <v>44901.703714000003</v>
      </c>
      <c r="AX18" s="59">
        <v>39307.217427999996</v>
      </c>
      <c r="AY18" s="52">
        <v>84208.921142000007</v>
      </c>
      <c r="AZ18" s="53">
        <v>9458.7219999999998</v>
      </c>
      <c r="BA18" s="58">
        <v>3691.8269999999998</v>
      </c>
      <c r="BB18" s="59">
        <v>3077.4009999999998</v>
      </c>
      <c r="BC18" s="70">
        <v>6769.2279999999992</v>
      </c>
    </row>
    <row r="19" spans="1:55" x14ac:dyDescent="0.25">
      <c r="A19" s="34" t="s">
        <v>62</v>
      </c>
      <c r="B19" s="35" t="s">
        <v>63</v>
      </c>
      <c r="C19" s="29" t="s">
        <v>41</v>
      </c>
      <c r="D19" s="60">
        <v>49.7</v>
      </c>
      <c r="E19" s="100">
        <v>16.399999999999999</v>
      </c>
      <c r="F19" s="101">
        <v>8.8999999999999986</v>
      </c>
      <c r="G19" s="55">
        <v>25.299999999999997</v>
      </c>
      <c r="H19" s="60">
        <v>61185.357000000004</v>
      </c>
      <c r="I19" s="100">
        <v>37358.023000000001</v>
      </c>
      <c r="J19" s="101">
        <v>35601.269001000001</v>
      </c>
      <c r="K19" s="55">
        <v>72959.292000999994</v>
      </c>
      <c r="L19" s="60">
        <v>4992.7</v>
      </c>
      <c r="M19" s="100">
        <v>2442.9450779999997</v>
      </c>
      <c r="N19" s="101">
        <v>1675.7199950000002</v>
      </c>
      <c r="O19" s="55">
        <v>4118.6650730000001</v>
      </c>
      <c r="P19" s="60">
        <v>47651.600000000006</v>
      </c>
      <c r="Q19" s="100">
        <v>69624</v>
      </c>
      <c r="R19" s="101">
        <v>52562</v>
      </c>
      <c r="S19" s="71">
        <v>122186</v>
      </c>
      <c r="T19" s="60">
        <v>1404</v>
      </c>
      <c r="U19" s="100">
        <v>466.97133399999996</v>
      </c>
      <c r="V19" s="101">
        <v>272.84343100000001</v>
      </c>
      <c r="W19" s="55">
        <v>739.81476499999997</v>
      </c>
      <c r="X19" s="92">
        <v>2267.1999999999998</v>
      </c>
      <c r="Y19" s="102">
        <v>995.108743</v>
      </c>
      <c r="Z19" s="103">
        <v>1015.939524</v>
      </c>
      <c r="AA19" s="88">
        <v>2011.0482670000001</v>
      </c>
      <c r="AB19" s="53">
        <v>0</v>
      </c>
      <c r="AC19" s="58">
        <v>0</v>
      </c>
      <c r="AD19" s="59">
        <v>0</v>
      </c>
      <c r="AE19" s="71">
        <v>0</v>
      </c>
      <c r="AF19" s="53">
        <v>0</v>
      </c>
      <c r="AG19" s="58">
        <v>0</v>
      </c>
      <c r="AH19" s="59">
        <v>0</v>
      </c>
      <c r="AI19" s="71">
        <v>0</v>
      </c>
      <c r="AJ19" s="53">
        <v>0</v>
      </c>
      <c r="AK19" s="58">
        <v>0</v>
      </c>
      <c r="AL19" s="59">
        <v>0</v>
      </c>
      <c r="AM19" s="71">
        <v>0</v>
      </c>
      <c r="AN19" s="60">
        <v>4046.7</v>
      </c>
      <c r="AO19" s="100">
        <v>3674.8732569999997</v>
      </c>
      <c r="AP19" s="101">
        <v>1829.1766</v>
      </c>
      <c r="AQ19" s="55">
        <v>5504.049857</v>
      </c>
      <c r="AR19" s="53">
        <v>0</v>
      </c>
      <c r="AS19" s="58">
        <v>0</v>
      </c>
      <c r="AT19" s="59">
        <v>0</v>
      </c>
      <c r="AU19" s="71">
        <v>0</v>
      </c>
      <c r="AV19" s="60">
        <v>76531.200000000012</v>
      </c>
      <c r="AW19" s="58">
        <v>25337.826551000002</v>
      </c>
      <c r="AX19" s="59">
        <v>23615.141353000003</v>
      </c>
      <c r="AY19" s="55">
        <v>48952.967904000005</v>
      </c>
      <c r="AZ19" s="60">
        <v>5454</v>
      </c>
      <c r="BA19" s="100">
        <v>2584.8955329999999</v>
      </c>
      <c r="BB19" s="101">
        <v>1856.575525</v>
      </c>
      <c r="BC19" s="71">
        <v>4441.4710580000001</v>
      </c>
    </row>
    <row r="20" spans="1:55" x14ac:dyDescent="0.25">
      <c r="A20" s="36" t="s">
        <v>64</v>
      </c>
      <c r="B20" s="28" t="s">
        <v>65</v>
      </c>
      <c r="C20" s="25" t="s">
        <v>41</v>
      </c>
      <c r="D20" s="53">
        <v>1872.9829999999999</v>
      </c>
      <c r="E20" s="58">
        <v>1597.48</v>
      </c>
      <c r="F20" s="59">
        <v>1201.1000000000001</v>
      </c>
      <c r="G20" s="52">
        <v>2798.58</v>
      </c>
      <c r="H20" s="53">
        <v>42464.159</v>
      </c>
      <c r="I20" s="58">
        <v>30859.528000000002</v>
      </c>
      <c r="J20" s="59">
        <v>28683.541999000001</v>
      </c>
      <c r="K20" s="52">
        <v>59543.069998999999</v>
      </c>
      <c r="L20" s="53">
        <v>7616</v>
      </c>
      <c r="M20" s="58">
        <v>1443.054922</v>
      </c>
      <c r="N20" s="59">
        <v>1032.1352559999998</v>
      </c>
      <c r="O20" s="52">
        <v>2475.1901779999998</v>
      </c>
      <c r="P20" s="53">
        <v>15336.326000000001</v>
      </c>
      <c r="Q20" s="58">
        <v>22686.927</v>
      </c>
      <c r="R20" s="59">
        <v>21297.989000000001</v>
      </c>
      <c r="S20" s="70">
        <v>43984.915999999997</v>
      </c>
      <c r="T20" s="53">
        <v>1649</v>
      </c>
      <c r="U20" s="58">
        <v>1788.5999999999997</v>
      </c>
      <c r="V20" s="59">
        <v>1188</v>
      </c>
      <c r="W20" s="52">
        <v>2976.5999999999995</v>
      </c>
      <c r="X20" s="85">
        <v>523</v>
      </c>
      <c r="Y20" s="104">
        <v>307.91499999999996</v>
      </c>
      <c r="Z20" s="105">
        <v>1913</v>
      </c>
      <c r="AA20" s="140">
        <v>2220.915</v>
      </c>
      <c r="AB20" s="85">
        <v>248</v>
      </c>
      <c r="AC20" s="58">
        <v>126</v>
      </c>
      <c r="AD20" s="59">
        <v>109</v>
      </c>
      <c r="AE20" s="52">
        <v>235</v>
      </c>
      <c r="AF20" s="53">
        <v>530</v>
      </c>
      <c r="AG20" s="58">
        <v>1171</v>
      </c>
      <c r="AH20" s="59">
        <v>457</v>
      </c>
      <c r="AI20" s="70">
        <v>1628</v>
      </c>
      <c r="AJ20" s="53">
        <v>874</v>
      </c>
      <c r="AK20" s="58">
        <v>269.60000000000002</v>
      </c>
      <c r="AL20" s="59">
        <v>1314.999</v>
      </c>
      <c r="AM20" s="52">
        <v>1584.5990000000002</v>
      </c>
      <c r="AN20" s="53">
        <v>668</v>
      </c>
      <c r="AO20" s="58">
        <v>323</v>
      </c>
      <c r="AP20" s="59">
        <v>146</v>
      </c>
      <c r="AQ20" s="52">
        <v>469</v>
      </c>
      <c r="AR20" s="53">
        <v>5640</v>
      </c>
      <c r="AS20" s="58">
        <v>4373.2</v>
      </c>
      <c r="AT20" s="59">
        <v>3899.8</v>
      </c>
      <c r="AU20" s="52">
        <v>8273</v>
      </c>
      <c r="AV20" s="53">
        <v>2920</v>
      </c>
      <c r="AW20" s="58">
        <v>16263.993449000001</v>
      </c>
      <c r="AX20" s="59">
        <v>13009.678646999999</v>
      </c>
      <c r="AY20" s="52">
        <v>29273.672096000002</v>
      </c>
      <c r="AZ20" s="53">
        <v>2095</v>
      </c>
      <c r="BA20" s="58">
        <v>175.88246699999999</v>
      </c>
      <c r="BB20" s="59">
        <v>229.12347500000004</v>
      </c>
      <c r="BC20" s="70">
        <v>405.005942</v>
      </c>
    </row>
    <row r="21" spans="1:55" x14ac:dyDescent="0.25">
      <c r="A21" s="36" t="s">
        <v>66</v>
      </c>
      <c r="B21" s="28" t="s">
        <v>67</v>
      </c>
      <c r="C21" s="25" t="s">
        <v>41</v>
      </c>
      <c r="D21" s="53">
        <v>511</v>
      </c>
      <c r="E21" s="58">
        <v>357.15499999999997</v>
      </c>
      <c r="F21" s="59">
        <v>189.53500000000008</v>
      </c>
      <c r="G21" s="55">
        <v>546.69000000000005</v>
      </c>
      <c r="H21" s="53">
        <v>4606.366</v>
      </c>
      <c r="I21" s="58">
        <v>2034.299999999992</v>
      </c>
      <c r="J21" s="59">
        <v>2296.8000000000029</v>
      </c>
      <c r="K21" s="55">
        <v>4331.0999999999949</v>
      </c>
      <c r="L21" s="53">
        <v>12.1</v>
      </c>
      <c r="M21" s="58">
        <v>2.5937780000001567</v>
      </c>
      <c r="N21" s="59">
        <v>5.2684450000001561</v>
      </c>
      <c r="O21" s="55">
        <v>7.8622230000003128</v>
      </c>
      <c r="P21" s="53">
        <v>3396.8990000000003</v>
      </c>
      <c r="Q21" s="58">
        <v>1977.5539999999855</v>
      </c>
      <c r="R21" s="59">
        <v>1687.7439999999915</v>
      </c>
      <c r="S21" s="71">
        <v>3665.297999999977</v>
      </c>
      <c r="T21" s="53">
        <v>129.6</v>
      </c>
      <c r="U21" s="58">
        <v>433.91399999999999</v>
      </c>
      <c r="V21" s="59">
        <v>146.25700000000006</v>
      </c>
      <c r="W21" s="55">
        <v>580.17100000000005</v>
      </c>
      <c r="X21" s="85">
        <v>110.59899999999999</v>
      </c>
      <c r="Y21" s="104">
        <v>23.129799999999932</v>
      </c>
      <c r="Z21" s="105">
        <v>63.494000099999994</v>
      </c>
      <c r="AA21" s="88">
        <v>86.623800099999926</v>
      </c>
      <c r="AB21" s="85">
        <v>166.59999999999997</v>
      </c>
      <c r="AC21" s="58">
        <v>36.02000000000001</v>
      </c>
      <c r="AD21" s="59">
        <v>27.160000000000025</v>
      </c>
      <c r="AE21" s="55">
        <v>63.180000000000035</v>
      </c>
      <c r="AF21" s="53">
        <v>222.60000000000002</v>
      </c>
      <c r="AG21" s="58">
        <v>95.577999999999975</v>
      </c>
      <c r="AH21" s="59">
        <v>127.12599999999998</v>
      </c>
      <c r="AI21" s="71">
        <v>222.70399999999995</v>
      </c>
      <c r="AJ21" s="53">
        <v>549.29999999999995</v>
      </c>
      <c r="AK21" s="58">
        <v>246.4910000000001</v>
      </c>
      <c r="AL21" s="59">
        <v>176.59500000000025</v>
      </c>
      <c r="AM21" s="55">
        <v>423.08600000000035</v>
      </c>
      <c r="AN21" s="53">
        <v>508.6</v>
      </c>
      <c r="AO21" s="58">
        <v>114.47899999999981</v>
      </c>
      <c r="AP21" s="59">
        <v>94.707999999999856</v>
      </c>
      <c r="AQ21" s="55">
        <v>209.18699999999967</v>
      </c>
      <c r="AR21" s="53">
        <v>75.599999999999994</v>
      </c>
      <c r="AS21" s="58">
        <v>37.800000000000182</v>
      </c>
      <c r="AT21" s="59">
        <v>31.5</v>
      </c>
      <c r="AU21" s="55">
        <v>69.300000000000182</v>
      </c>
      <c r="AV21" s="53">
        <v>913.7</v>
      </c>
      <c r="AW21" s="58">
        <v>3299.8837139999996</v>
      </c>
      <c r="AX21" s="59">
        <v>2682.3974279999948</v>
      </c>
      <c r="AY21" s="55">
        <v>5982.2811419999944</v>
      </c>
      <c r="AZ21" s="53">
        <v>1909.722</v>
      </c>
      <c r="BA21" s="58">
        <v>931.04899999999986</v>
      </c>
      <c r="BB21" s="59">
        <v>991.70199999999977</v>
      </c>
      <c r="BC21" s="71">
        <v>1922.7509999999997</v>
      </c>
    </row>
    <row r="22" spans="1:55" x14ac:dyDescent="0.25">
      <c r="A22" s="37" t="s">
        <v>68</v>
      </c>
      <c r="B22" s="26" t="s">
        <v>69</v>
      </c>
      <c r="C22" s="25" t="s">
        <v>41</v>
      </c>
      <c r="D22" s="56">
        <v>26695.573</v>
      </c>
      <c r="E22" s="74">
        <v>11672.457724999998</v>
      </c>
      <c r="F22" s="76">
        <v>11094.734333</v>
      </c>
      <c r="G22" s="77">
        <v>22767.192058000001</v>
      </c>
      <c r="H22" s="74">
        <v>152519.79099999997</v>
      </c>
      <c r="I22" s="74">
        <v>88436.214687</v>
      </c>
      <c r="J22" s="76">
        <v>80500.623575999984</v>
      </c>
      <c r="K22" s="77">
        <v>168936.83826300001</v>
      </c>
      <c r="L22" s="74">
        <v>10143.396999999999</v>
      </c>
      <c r="M22" s="74">
        <v>5310.3929759999992</v>
      </c>
      <c r="N22" s="76">
        <v>4636.1535340000009</v>
      </c>
      <c r="O22" s="77">
        <v>9946.5465100000001</v>
      </c>
      <c r="P22" s="74">
        <v>56746.324999999983</v>
      </c>
      <c r="Q22" s="74">
        <v>29644.037850000022</v>
      </c>
      <c r="R22" s="76">
        <v>30209.466685000036</v>
      </c>
      <c r="S22" s="78">
        <v>59853.504535000044</v>
      </c>
      <c r="T22" s="74">
        <v>17131.482</v>
      </c>
      <c r="U22" s="74">
        <v>7491.6250000000009</v>
      </c>
      <c r="V22" s="76">
        <v>7813.2419450000007</v>
      </c>
      <c r="W22" s="77">
        <v>15304.866945000002</v>
      </c>
      <c r="X22" s="108">
        <v>10890.387999999999</v>
      </c>
      <c r="Y22" s="108">
        <v>6115.088463</v>
      </c>
      <c r="Z22" s="109">
        <v>5702.2404828999997</v>
      </c>
      <c r="AA22" s="141">
        <v>11817.328945899997</v>
      </c>
      <c r="AB22" s="108">
        <v>12083.856</v>
      </c>
      <c r="AC22" s="74">
        <v>5652.6239999999998</v>
      </c>
      <c r="AD22" s="76">
        <v>5857.2122580000005</v>
      </c>
      <c r="AE22" s="77">
        <v>11509.836257999999</v>
      </c>
      <c r="AF22" s="74">
        <v>3620.7729999999997</v>
      </c>
      <c r="AG22" s="74">
        <v>2219.2139999999999</v>
      </c>
      <c r="AH22" s="76">
        <v>2255.0686670000005</v>
      </c>
      <c r="AI22" s="78">
        <v>4474.2826670000004</v>
      </c>
      <c r="AJ22" s="74">
        <v>37285.863999999994</v>
      </c>
      <c r="AK22" s="74">
        <v>19204.322916999998</v>
      </c>
      <c r="AL22" s="76">
        <v>18761.954342999998</v>
      </c>
      <c r="AM22" s="77">
        <v>37966.277260000003</v>
      </c>
      <c r="AN22" s="74">
        <v>25577.178999999996</v>
      </c>
      <c r="AO22" s="74">
        <v>15066.671000000002</v>
      </c>
      <c r="AP22" s="76">
        <v>14524.165200000001</v>
      </c>
      <c r="AQ22" s="77">
        <v>29590.836200000002</v>
      </c>
      <c r="AR22" s="74">
        <v>27382.466</v>
      </c>
      <c r="AS22" s="74">
        <v>12556.397327999999</v>
      </c>
      <c r="AT22" s="76">
        <v>13642.623313</v>
      </c>
      <c r="AU22" s="77">
        <v>26199.020640999999</v>
      </c>
      <c r="AV22" s="74">
        <v>78581.032999999981</v>
      </c>
      <c r="AW22" s="74">
        <v>40995.141683000009</v>
      </c>
      <c r="AX22" s="76">
        <v>42610.092429000004</v>
      </c>
      <c r="AY22" s="77">
        <v>83605.234111999976</v>
      </c>
      <c r="AZ22" s="74">
        <v>5538.8130000000001</v>
      </c>
      <c r="BA22" s="74">
        <v>2589.9079999999999</v>
      </c>
      <c r="BB22" s="76">
        <v>2211.9430410000004</v>
      </c>
      <c r="BC22" s="78">
        <v>4801.8510410000017</v>
      </c>
    </row>
    <row r="23" spans="1:55" x14ac:dyDescent="0.25">
      <c r="A23" s="124"/>
      <c r="B23" s="125" t="s">
        <v>70</v>
      </c>
      <c r="C23" s="126"/>
      <c r="D23" s="127">
        <v>26695.573</v>
      </c>
      <c r="E23" s="128">
        <v>11672.457725</v>
      </c>
      <c r="F23" s="129">
        <v>11094.734333</v>
      </c>
      <c r="G23" s="130">
        <v>22767.192058000001</v>
      </c>
      <c r="H23" s="127">
        <v>152519.791</v>
      </c>
      <c r="I23" s="128">
        <v>88436.214687</v>
      </c>
      <c r="J23" s="129">
        <v>80500.623575999998</v>
      </c>
      <c r="K23" s="130">
        <v>168936.83826299998</v>
      </c>
      <c r="L23" s="127">
        <v>10143.396999999999</v>
      </c>
      <c r="M23" s="128">
        <v>5310.3929760000001</v>
      </c>
      <c r="N23" s="129">
        <v>4636.153534</v>
      </c>
      <c r="O23" s="130">
        <v>9946.5465100000001</v>
      </c>
      <c r="P23" s="127">
        <v>56746.324999999997</v>
      </c>
      <c r="Q23" s="128">
        <v>29644.037849999993</v>
      </c>
      <c r="R23" s="129">
        <v>30209.46668500001</v>
      </c>
      <c r="S23" s="131">
        <v>59853.504535000007</v>
      </c>
      <c r="T23" s="127">
        <v>17131.482</v>
      </c>
      <c r="U23" s="128">
        <v>7491.625</v>
      </c>
      <c r="V23" s="129">
        <v>7813.2419449999989</v>
      </c>
      <c r="W23" s="130">
        <v>15304.866945</v>
      </c>
      <c r="X23" s="142">
        <v>10890.387000000001</v>
      </c>
      <c r="Y23" s="143">
        <v>6115.088463</v>
      </c>
      <c r="Z23" s="144">
        <v>5702.2404829999996</v>
      </c>
      <c r="AA23" s="145">
        <v>11817.328946000001</v>
      </c>
      <c r="AB23" s="142">
        <v>12083.856</v>
      </c>
      <c r="AC23" s="128">
        <v>5652.6239999999998</v>
      </c>
      <c r="AD23" s="129">
        <v>5857.2122579999996</v>
      </c>
      <c r="AE23" s="130">
        <v>11509.836257999999</v>
      </c>
      <c r="AF23" s="127">
        <v>3620.7730000000001</v>
      </c>
      <c r="AG23" s="132">
        <v>2219.2140000000004</v>
      </c>
      <c r="AH23" s="133">
        <v>2255.0686669999996</v>
      </c>
      <c r="AI23" s="134">
        <v>4474.2826669999995</v>
      </c>
      <c r="AJ23" s="117">
        <v>37285.864000000001</v>
      </c>
      <c r="AK23" s="132">
        <v>19204.322916999998</v>
      </c>
      <c r="AL23" s="133">
        <v>18761.954342999998</v>
      </c>
      <c r="AM23" s="135">
        <v>37966.277259999995</v>
      </c>
      <c r="AN23" s="117">
        <v>25577.178999999996</v>
      </c>
      <c r="AO23" s="132">
        <v>15066.670999999998</v>
      </c>
      <c r="AP23" s="133">
        <v>14524.165199999994</v>
      </c>
      <c r="AQ23" s="135">
        <v>29590.836199999991</v>
      </c>
      <c r="AR23" s="117">
        <v>27382.466</v>
      </c>
      <c r="AS23" s="132">
        <v>12556.397327999999</v>
      </c>
      <c r="AT23" s="133">
        <v>13642.623312999998</v>
      </c>
      <c r="AU23" s="135">
        <v>26199.020640999999</v>
      </c>
      <c r="AV23" s="117">
        <v>78581.032999999996</v>
      </c>
      <c r="AW23" s="132">
        <v>40995.141682999994</v>
      </c>
      <c r="AX23" s="133">
        <v>42610.092429000018</v>
      </c>
      <c r="AY23" s="135">
        <v>83605.234112000006</v>
      </c>
      <c r="AZ23" s="117">
        <v>5538.8130000000001</v>
      </c>
      <c r="BA23" s="132">
        <v>2589.9079999999999</v>
      </c>
      <c r="BB23" s="133">
        <v>2211.9430410000009</v>
      </c>
      <c r="BC23" s="134">
        <v>4801.8510410000008</v>
      </c>
    </row>
    <row r="24" spans="1:55" x14ac:dyDescent="0.25">
      <c r="A24" s="112" t="s">
        <v>71</v>
      </c>
      <c r="B24" s="38" t="s">
        <v>72</v>
      </c>
      <c r="C24" s="39" t="s">
        <v>41</v>
      </c>
      <c r="D24" s="64">
        <v>23685.200000000001</v>
      </c>
      <c r="E24" s="65">
        <v>10730.121725000001</v>
      </c>
      <c r="F24" s="66">
        <v>10001.214333</v>
      </c>
      <c r="G24" s="57">
        <v>20731.336058000001</v>
      </c>
      <c r="H24" s="64">
        <v>109732.632</v>
      </c>
      <c r="I24" s="65">
        <v>62923.371686999999</v>
      </c>
      <c r="J24" s="66">
        <v>55550.800657999993</v>
      </c>
      <c r="K24" s="57">
        <v>118474.172345</v>
      </c>
      <c r="L24" s="64">
        <v>9079.0639999999985</v>
      </c>
      <c r="M24" s="65">
        <v>4834.5169759999999</v>
      </c>
      <c r="N24" s="66">
        <v>4280.5925340000003</v>
      </c>
      <c r="O24" s="57">
        <v>9115.1095100000002</v>
      </c>
      <c r="P24" s="64">
        <v>47353.048999999999</v>
      </c>
      <c r="Q24" s="65">
        <v>26999.744849999995</v>
      </c>
      <c r="R24" s="66">
        <v>26889.424685000013</v>
      </c>
      <c r="S24" s="72">
        <v>53889.169535000008</v>
      </c>
      <c r="T24" s="64">
        <v>15390.3</v>
      </c>
      <c r="U24" s="65">
        <v>6785.6270000000004</v>
      </c>
      <c r="V24" s="66">
        <v>7324.0056449999993</v>
      </c>
      <c r="W24" s="72">
        <v>14109.632645</v>
      </c>
      <c r="X24" s="123">
        <v>10118.9</v>
      </c>
      <c r="Y24" s="146">
        <v>5678.7494630000001</v>
      </c>
      <c r="Z24" s="147">
        <v>5318.6784829999997</v>
      </c>
      <c r="AA24" s="139">
        <v>10997.427946</v>
      </c>
      <c r="AB24" s="123">
        <v>10482.662</v>
      </c>
      <c r="AC24" s="65">
        <v>4849.7039999999997</v>
      </c>
      <c r="AD24" s="66">
        <v>5058.9522579999993</v>
      </c>
      <c r="AE24" s="57">
        <v>9908.6562579999991</v>
      </c>
      <c r="AF24" s="64">
        <v>3271.1</v>
      </c>
      <c r="AG24" s="65">
        <v>2064.1310000000003</v>
      </c>
      <c r="AH24" s="66">
        <v>2048.7746669999997</v>
      </c>
      <c r="AI24" s="72">
        <v>4112.905667</v>
      </c>
      <c r="AJ24" s="64">
        <v>32634.057000000001</v>
      </c>
      <c r="AK24" s="65">
        <v>17328.094916999999</v>
      </c>
      <c r="AL24" s="66">
        <v>15436.18504</v>
      </c>
      <c r="AM24" s="57">
        <v>32764.279956999999</v>
      </c>
      <c r="AN24" s="64">
        <v>22322.6</v>
      </c>
      <c r="AO24" s="65">
        <v>13734.937999999998</v>
      </c>
      <c r="AP24" s="66">
        <v>12910.752199999995</v>
      </c>
      <c r="AQ24" s="57">
        <v>26645.690199999994</v>
      </c>
      <c r="AR24" s="64">
        <v>26334.269</v>
      </c>
      <c r="AS24" s="65">
        <v>12379.169328</v>
      </c>
      <c r="AT24" s="66">
        <v>13461.992312999999</v>
      </c>
      <c r="AU24" s="57">
        <v>25841.161640999999</v>
      </c>
      <c r="AV24" s="64">
        <v>66457.64</v>
      </c>
      <c r="AW24" s="65">
        <v>35756.929682999995</v>
      </c>
      <c r="AX24" s="66">
        <v>36951.764429000017</v>
      </c>
      <c r="AY24" s="57">
        <v>72708.694112000012</v>
      </c>
      <c r="AZ24" s="64">
        <v>5445.9400000000005</v>
      </c>
      <c r="BA24" s="65">
        <v>2565.31</v>
      </c>
      <c r="BB24" s="66">
        <v>2188.6890410000005</v>
      </c>
      <c r="BC24" s="72">
        <v>4753.9990410000009</v>
      </c>
    </row>
    <row r="25" spans="1:55" x14ac:dyDescent="0.25">
      <c r="A25" s="36"/>
      <c r="B25" s="28" t="s">
        <v>73</v>
      </c>
      <c r="C25" s="25" t="s">
        <v>41</v>
      </c>
      <c r="D25" s="53">
        <v>0</v>
      </c>
      <c r="E25" s="58">
        <v>0</v>
      </c>
      <c r="F25" s="59">
        <v>0</v>
      </c>
      <c r="G25" s="71">
        <v>0</v>
      </c>
      <c r="H25" s="117">
        <v>109732.632</v>
      </c>
      <c r="I25" s="58">
        <v>62923.371686999999</v>
      </c>
      <c r="J25" s="59">
        <v>55550.800657999993</v>
      </c>
      <c r="K25" s="71">
        <v>118474.172345</v>
      </c>
      <c r="L25" s="53">
        <v>0</v>
      </c>
      <c r="M25" s="58">
        <v>0</v>
      </c>
      <c r="N25" s="59">
        <v>0</v>
      </c>
      <c r="O25" s="71">
        <v>0</v>
      </c>
      <c r="P25" s="53">
        <v>47353.048999999999</v>
      </c>
      <c r="Q25" s="58">
        <v>26999.744849999995</v>
      </c>
      <c r="R25" s="59">
        <v>26889.424685000013</v>
      </c>
      <c r="S25" s="71">
        <v>53889.169535000008</v>
      </c>
      <c r="T25" s="53">
        <v>0</v>
      </c>
      <c r="U25" s="58">
        <v>0</v>
      </c>
      <c r="V25" s="59">
        <v>0</v>
      </c>
      <c r="W25" s="71">
        <v>0</v>
      </c>
      <c r="X25" s="53">
        <v>0</v>
      </c>
      <c r="Y25" s="58">
        <v>0</v>
      </c>
      <c r="Z25" s="59">
        <v>0</v>
      </c>
      <c r="AA25" s="71">
        <v>0</v>
      </c>
      <c r="AB25" s="53">
        <v>0</v>
      </c>
      <c r="AC25" s="58">
        <v>0</v>
      </c>
      <c r="AD25" s="59">
        <v>0</v>
      </c>
      <c r="AE25" s="71">
        <v>0</v>
      </c>
      <c r="AF25" s="53">
        <v>0</v>
      </c>
      <c r="AG25" s="58">
        <v>0</v>
      </c>
      <c r="AH25" s="59">
        <v>0</v>
      </c>
      <c r="AI25" s="71">
        <v>0</v>
      </c>
      <c r="AJ25" s="53">
        <v>0</v>
      </c>
      <c r="AK25" s="58">
        <v>0</v>
      </c>
      <c r="AL25" s="59">
        <v>0</v>
      </c>
      <c r="AM25" s="71">
        <v>0</v>
      </c>
      <c r="AN25" s="53">
        <v>0</v>
      </c>
      <c r="AO25" s="58">
        <v>0</v>
      </c>
      <c r="AP25" s="59">
        <v>0</v>
      </c>
      <c r="AQ25" s="71">
        <v>0</v>
      </c>
      <c r="AR25" s="53">
        <v>0</v>
      </c>
      <c r="AS25" s="58">
        <v>0</v>
      </c>
      <c r="AT25" s="59">
        <v>0</v>
      </c>
      <c r="AU25" s="71">
        <v>0</v>
      </c>
      <c r="AV25" s="53">
        <v>66457.64</v>
      </c>
      <c r="AW25" s="55">
        <v>35756.929682999995</v>
      </c>
      <c r="AX25" s="55">
        <v>36951.764429000017</v>
      </c>
      <c r="AY25" s="55">
        <v>72708.694112000012</v>
      </c>
      <c r="AZ25" s="53">
        <v>0</v>
      </c>
      <c r="BA25" s="58">
        <v>0</v>
      </c>
      <c r="BB25" s="59">
        <v>0</v>
      </c>
      <c r="BC25" s="71">
        <v>0</v>
      </c>
    </row>
    <row r="26" spans="1:55" x14ac:dyDescent="0.25">
      <c r="A26" s="80"/>
      <c r="B26" s="81" t="s">
        <v>74</v>
      </c>
      <c r="C26" s="82" t="s">
        <v>41</v>
      </c>
      <c r="D26" s="53">
        <v>0</v>
      </c>
      <c r="E26" s="58">
        <v>0</v>
      </c>
      <c r="F26" s="59">
        <v>0</v>
      </c>
      <c r="G26" s="71">
        <v>0</v>
      </c>
      <c r="H26" s="118">
        <v>86171.445999999996</v>
      </c>
      <c r="I26" s="98">
        <v>47613.993998999998</v>
      </c>
      <c r="J26" s="99">
        <v>40524.850402999989</v>
      </c>
      <c r="K26" s="84">
        <v>88138.844401999988</v>
      </c>
      <c r="L26" s="53">
        <v>0</v>
      </c>
      <c r="M26" s="58">
        <v>0</v>
      </c>
      <c r="N26" s="59">
        <v>0</v>
      </c>
      <c r="O26" s="71">
        <v>0</v>
      </c>
      <c r="P26" s="83">
        <v>6543.3490000000002</v>
      </c>
      <c r="Q26" s="98">
        <v>6583.2884000000004</v>
      </c>
      <c r="R26" s="99">
        <v>6319.5251999999991</v>
      </c>
      <c r="S26" s="84">
        <v>12902.813599999999</v>
      </c>
      <c r="T26" s="53">
        <v>0</v>
      </c>
      <c r="U26" s="58">
        <v>0</v>
      </c>
      <c r="V26" s="59">
        <v>0</v>
      </c>
      <c r="W26" s="71">
        <v>0</v>
      </c>
      <c r="X26" s="53">
        <v>0</v>
      </c>
      <c r="Y26" s="58">
        <v>0</v>
      </c>
      <c r="Z26" s="59">
        <v>0</v>
      </c>
      <c r="AA26" s="71">
        <v>0</v>
      </c>
      <c r="AB26" s="53">
        <v>0</v>
      </c>
      <c r="AC26" s="58">
        <v>0</v>
      </c>
      <c r="AD26" s="59">
        <v>0</v>
      </c>
      <c r="AE26" s="71">
        <v>0</v>
      </c>
      <c r="AF26" s="53">
        <v>0</v>
      </c>
      <c r="AG26" s="58">
        <v>0</v>
      </c>
      <c r="AH26" s="59">
        <v>0</v>
      </c>
      <c r="AI26" s="71">
        <v>0</v>
      </c>
      <c r="AJ26" s="53">
        <v>0</v>
      </c>
      <c r="AK26" s="58">
        <v>0</v>
      </c>
      <c r="AL26" s="59">
        <v>0</v>
      </c>
      <c r="AM26" s="71">
        <v>0</v>
      </c>
      <c r="AN26" s="53">
        <v>0</v>
      </c>
      <c r="AO26" s="58">
        <v>0</v>
      </c>
      <c r="AP26" s="59">
        <v>0</v>
      </c>
      <c r="AQ26" s="71">
        <v>0</v>
      </c>
      <c r="AR26" s="53">
        <v>0</v>
      </c>
      <c r="AS26" s="58">
        <v>0</v>
      </c>
      <c r="AT26" s="59">
        <v>0</v>
      </c>
      <c r="AU26" s="71">
        <v>0</v>
      </c>
      <c r="AV26" s="83">
        <v>44585.64</v>
      </c>
      <c r="AW26" s="98">
        <v>17944.992322999999</v>
      </c>
      <c r="AX26" s="99">
        <v>18944.801000000007</v>
      </c>
      <c r="AY26" s="84">
        <v>36889.793323000005</v>
      </c>
      <c r="AZ26" s="83">
        <v>0</v>
      </c>
      <c r="BA26" s="98">
        <v>0</v>
      </c>
      <c r="BB26" s="99">
        <v>0</v>
      </c>
      <c r="BC26" s="84">
        <v>0</v>
      </c>
    </row>
    <row r="27" spans="1:55" x14ac:dyDescent="0.25">
      <c r="A27" s="36"/>
      <c r="B27" s="24" t="s">
        <v>75</v>
      </c>
      <c r="C27" s="25" t="s">
        <v>41</v>
      </c>
      <c r="D27" s="53">
        <v>0</v>
      </c>
      <c r="E27" s="58">
        <v>0</v>
      </c>
      <c r="F27" s="59">
        <v>0</v>
      </c>
      <c r="G27" s="71">
        <v>0</v>
      </c>
      <c r="H27" s="117">
        <v>23561.186000000002</v>
      </c>
      <c r="I27" s="58">
        <v>15309.377688</v>
      </c>
      <c r="J27" s="59">
        <v>15025.950255</v>
      </c>
      <c r="K27" s="71">
        <v>30335.327943</v>
      </c>
      <c r="L27" s="53">
        <v>0</v>
      </c>
      <c r="M27" s="58">
        <v>0</v>
      </c>
      <c r="N27" s="59">
        <v>0</v>
      </c>
      <c r="O27" s="71">
        <v>0</v>
      </c>
      <c r="P27" s="53">
        <v>40809.699999999997</v>
      </c>
      <c r="Q27" s="58">
        <v>20416.456449999994</v>
      </c>
      <c r="R27" s="59">
        <v>20569.899485000013</v>
      </c>
      <c r="S27" s="71">
        <v>40986.355935000007</v>
      </c>
      <c r="T27" s="53">
        <v>0</v>
      </c>
      <c r="U27" s="58">
        <v>0</v>
      </c>
      <c r="V27" s="59">
        <v>0</v>
      </c>
      <c r="W27" s="71">
        <v>0</v>
      </c>
      <c r="X27" s="53">
        <v>0</v>
      </c>
      <c r="Y27" s="58">
        <v>0</v>
      </c>
      <c r="Z27" s="59">
        <v>0</v>
      </c>
      <c r="AA27" s="71">
        <v>0</v>
      </c>
      <c r="AB27" s="53">
        <v>0</v>
      </c>
      <c r="AC27" s="58">
        <v>0</v>
      </c>
      <c r="AD27" s="59">
        <v>0</v>
      </c>
      <c r="AE27" s="71">
        <v>0</v>
      </c>
      <c r="AF27" s="53">
        <v>0</v>
      </c>
      <c r="AG27" s="58">
        <v>0</v>
      </c>
      <c r="AH27" s="59">
        <v>0</v>
      </c>
      <c r="AI27" s="71">
        <v>0</v>
      </c>
      <c r="AJ27" s="53">
        <v>0</v>
      </c>
      <c r="AK27" s="58">
        <v>0</v>
      </c>
      <c r="AL27" s="59">
        <v>0</v>
      </c>
      <c r="AM27" s="71">
        <v>0</v>
      </c>
      <c r="AN27" s="53">
        <v>0</v>
      </c>
      <c r="AO27" s="58">
        <v>0</v>
      </c>
      <c r="AP27" s="59">
        <v>0</v>
      </c>
      <c r="AQ27" s="71">
        <v>0</v>
      </c>
      <c r="AR27" s="53">
        <v>0</v>
      </c>
      <c r="AS27" s="58">
        <v>0</v>
      </c>
      <c r="AT27" s="59">
        <v>0</v>
      </c>
      <c r="AU27" s="71">
        <v>0</v>
      </c>
      <c r="AV27" s="53">
        <v>21872</v>
      </c>
      <c r="AW27" s="58">
        <v>17811.937359999996</v>
      </c>
      <c r="AX27" s="59">
        <v>18006.96342900001</v>
      </c>
      <c r="AY27" s="71">
        <v>35818.900789000007</v>
      </c>
      <c r="AZ27" s="53">
        <v>0</v>
      </c>
      <c r="BA27" s="58">
        <v>0</v>
      </c>
      <c r="BB27" s="59">
        <v>0</v>
      </c>
      <c r="BC27" s="71">
        <v>0</v>
      </c>
    </row>
    <row r="28" spans="1:55" x14ac:dyDescent="0.25">
      <c r="A28" s="36" t="s">
        <v>76</v>
      </c>
      <c r="B28" s="28" t="s">
        <v>77</v>
      </c>
      <c r="C28" s="25" t="s">
        <v>41</v>
      </c>
      <c r="D28" s="53">
        <v>23685.200000000001</v>
      </c>
      <c r="E28" s="58">
        <v>10730.121725000001</v>
      </c>
      <c r="F28" s="58">
        <v>10001.214333</v>
      </c>
      <c r="G28" s="88">
        <v>20731.336058000001</v>
      </c>
      <c r="H28" s="53">
        <v>0</v>
      </c>
      <c r="I28" s="58">
        <v>0</v>
      </c>
      <c r="J28" s="59">
        <v>0</v>
      </c>
      <c r="K28" s="71">
        <v>0</v>
      </c>
      <c r="L28" s="53">
        <v>9079.0639999999985</v>
      </c>
      <c r="M28" s="58">
        <v>4834.5169759999999</v>
      </c>
      <c r="N28" s="59">
        <v>4280.5925340000003</v>
      </c>
      <c r="O28" s="71">
        <v>9115.1095100000002</v>
      </c>
      <c r="P28" s="53">
        <v>0</v>
      </c>
      <c r="Q28" s="58">
        <v>0</v>
      </c>
      <c r="R28" s="59">
        <v>0</v>
      </c>
      <c r="S28" s="71">
        <v>0</v>
      </c>
      <c r="T28" s="85">
        <v>15390.3</v>
      </c>
      <c r="U28" s="58">
        <v>6785.6270000000004</v>
      </c>
      <c r="V28" s="59">
        <v>7324.0056449999993</v>
      </c>
      <c r="W28" s="71">
        <v>14109.632645</v>
      </c>
      <c r="X28" s="85">
        <v>10118.9</v>
      </c>
      <c r="Y28" s="104">
        <v>5678.7494630000001</v>
      </c>
      <c r="Z28" s="105">
        <v>5318.6784829999997</v>
      </c>
      <c r="AA28" s="84">
        <v>10997.427946</v>
      </c>
      <c r="AB28" s="85">
        <v>10482.662</v>
      </c>
      <c r="AC28" s="58">
        <v>4849.7039999999997</v>
      </c>
      <c r="AD28" s="59">
        <v>5058.9522579999993</v>
      </c>
      <c r="AE28" s="71">
        <v>9908.6562579999991</v>
      </c>
      <c r="AF28" s="85">
        <v>3271.1</v>
      </c>
      <c r="AG28" s="58">
        <v>2064.1310000000003</v>
      </c>
      <c r="AH28" s="59">
        <v>2048.7746669999997</v>
      </c>
      <c r="AI28" s="71">
        <v>4112.905667</v>
      </c>
      <c r="AJ28" s="85">
        <v>32634.057000000001</v>
      </c>
      <c r="AK28" s="58">
        <v>17328.094916999999</v>
      </c>
      <c r="AL28" s="59">
        <v>15436.18504</v>
      </c>
      <c r="AM28" s="71">
        <v>32764.279956999999</v>
      </c>
      <c r="AN28" s="85">
        <v>22322.6</v>
      </c>
      <c r="AO28" s="58">
        <v>13734.937999999998</v>
      </c>
      <c r="AP28" s="59">
        <v>12910.752199999995</v>
      </c>
      <c r="AQ28" s="55">
        <v>26645.690199999994</v>
      </c>
      <c r="AR28" s="53">
        <v>26334.269</v>
      </c>
      <c r="AS28" s="55">
        <v>12379.169328</v>
      </c>
      <c r="AT28" s="55">
        <v>13461.992312999999</v>
      </c>
      <c r="AU28" s="55">
        <v>25841.161640999999</v>
      </c>
      <c r="AV28" s="53">
        <v>0</v>
      </c>
      <c r="AW28" s="58">
        <v>0</v>
      </c>
      <c r="AX28" s="59">
        <v>0</v>
      </c>
      <c r="AY28" s="71">
        <v>0</v>
      </c>
      <c r="AZ28" s="53">
        <v>5445.9400000000005</v>
      </c>
      <c r="BA28" s="15">
        <v>2565.31</v>
      </c>
      <c r="BB28" s="55">
        <v>2188.6890410000005</v>
      </c>
      <c r="BC28" s="71">
        <v>4753.9990410000009</v>
      </c>
    </row>
    <row r="29" spans="1:55" x14ac:dyDescent="0.25">
      <c r="A29" s="113"/>
      <c r="B29" s="86" t="s">
        <v>74</v>
      </c>
      <c r="C29" s="87" t="s">
        <v>41</v>
      </c>
      <c r="D29" s="85">
        <v>10675.2</v>
      </c>
      <c r="E29" s="104">
        <v>6948.4030000000002</v>
      </c>
      <c r="F29" s="105">
        <v>6351.4760000000006</v>
      </c>
      <c r="G29" s="88">
        <v>13299.879000000001</v>
      </c>
      <c r="H29" s="53">
        <v>0</v>
      </c>
      <c r="I29" s="58">
        <v>0</v>
      </c>
      <c r="J29" s="59">
        <v>0</v>
      </c>
      <c r="K29" s="71">
        <v>0</v>
      </c>
      <c r="L29" s="85">
        <v>1875.5929999999998</v>
      </c>
      <c r="M29" s="104">
        <v>1684.8449999999998</v>
      </c>
      <c r="N29" s="105">
        <v>1066.2959999999998</v>
      </c>
      <c r="O29" s="88">
        <v>2751.1409999999996</v>
      </c>
      <c r="P29" s="53">
        <v>0</v>
      </c>
      <c r="Q29" s="58">
        <v>0</v>
      </c>
      <c r="R29" s="59">
        <v>0</v>
      </c>
      <c r="S29" s="71">
        <v>0</v>
      </c>
      <c r="T29" s="85">
        <v>10513.5</v>
      </c>
      <c r="U29" s="104">
        <v>4216.3790000000008</v>
      </c>
      <c r="V29" s="105">
        <v>4794.896999999999</v>
      </c>
      <c r="W29" s="88">
        <v>9011.2759999999998</v>
      </c>
      <c r="X29" s="85">
        <v>7148.5999999999995</v>
      </c>
      <c r="Y29" s="104">
        <v>4208.143</v>
      </c>
      <c r="Z29" s="105">
        <v>3904.9639999999999</v>
      </c>
      <c r="AA29" s="88">
        <v>8113.107</v>
      </c>
      <c r="AB29" s="85">
        <v>7020.4000000000005</v>
      </c>
      <c r="AC29" s="104">
        <v>3199.8240000000001</v>
      </c>
      <c r="AD29" s="105">
        <v>2797.68</v>
      </c>
      <c r="AE29" s="88">
        <v>5997.5039999999999</v>
      </c>
      <c r="AF29" s="85">
        <v>1334.1</v>
      </c>
      <c r="AG29" s="104">
        <v>1206.8510000000001</v>
      </c>
      <c r="AH29" s="105">
        <v>1112.8929999999996</v>
      </c>
      <c r="AI29" s="84">
        <v>2319.7439999999997</v>
      </c>
      <c r="AJ29" s="85">
        <v>22146.799999999999</v>
      </c>
      <c r="AK29" s="104">
        <v>11359.297399999998</v>
      </c>
      <c r="AL29" s="105">
        <v>8978.968600000002</v>
      </c>
      <c r="AM29" s="88">
        <v>20338.266</v>
      </c>
      <c r="AN29" s="85">
        <v>12933.499999999998</v>
      </c>
      <c r="AO29" s="104">
        <v>7874.3889999999992</v>
      </c>
      <c r="AP29" s="105">
        <v>7469.6379999999972</v>
      </c>
      <c r="AQ29" s="88">
        <v>15344.026999999996</v>
      </c>
      <c r="AR29" s="85">
        <v>2022.569</v>
      </c>
      <c r="AS29" s="104">
        <v>829.298</v>
      </c>
      <c r="AT29" s="105">
        <v>467.02299999999991</v>
      </c>
      <c r="AU29" s="88">
        <v>1296.3209999999999</v>
      </c>
      <c r="AV29" s="53">
        <v>0</v>
      </c>
      <c r="AW29" s="58">
        <v>0</v>
      </c>
      <c r="AX29" s="59">
        <v>0</v>
      </c>
      <c r="AY29" s="71">
        <v>0</v>
      </c>
      <c r="AZ29" s="85">
        <v>1477.6399999999999</v>
      </c>
      <c r="BA29" s="104">
        <v>559.61800000000005</v>
      </c>
      <c r="BB29" s="105">
        <v>577.3850000000001</v>
      </c>
      <c r="BC29" s="84">
        <v>1137.0030000000002</v>
      </c>
    </row>
    <row r="30" spans="1:55" x14ac:dyDescent="0.25">
      <c r="A30" s="36"/>
      <c r="B30" s="24" t="s">
        <v>75</v>
      </c>
      <c r="C30" s="25" t="s">
        <v>41</v>
      </c>
      <c r="D30" s="53">
        <v>13010</v>
      </c>
      <c r="E30" s="58">
        <v>3781.7187250000002</v>
      </c>
      <c r="F30" s="59">
        <v>3649.7383329999989</v>
      </c>
      <c r="G30" s="55">
        <v>7431.457058</v>
      </c>
      <c r="H30" s="53">
        <v>0</v>
      </c>
      <c r="I30" s="58">
        <v>0</v>
      </c>
      <c r="J30" s="59">
        <v>0</v>
      </c>
      <c r="K30" s="71">
        <v>0</v>
      </c>
      <c r="L30" s="53">
        <v>7203.4709999999995</v>
      </c>
      <c r="M30" s="58">
        <v>3149.6719760000001</v>
      </c>
      <c r="N30" s="59">
        <v>3214.2965340000005</v>
      </c>
      <c r="O30" s="55">
        <v>6363.9685100000006</v>
      </c>
      <c r="P30" s="53">
        <v>0</v>
      </c>
      <c r="Q30" s="58">
        <v>0</v>
      </c>
      <c r="R30" s="59">
        <v>0</v>
      </c>
      <c r="S30" s="71">
        <v>0</v>
      </c>
      <c r="T30" s="53">
        <v>4876.8</v>
      </c>
      <c r="U30" s="58">
        <v>2569.248</v>
      </c>
      <c r="V30" s="59">
        <v>2529.1086449999998</v>
      </c>
      <c r="W30" s="55">
        <v>5098.3566449999998</v>
      </c>
      <c r="X30" s="85">
        <v>2970.3</v>
      </c>
      <c r="Y30" s="104">
        <v>1470.6064630000001</v>
      </c>
      <c r="Z30" s="105">
        <v>1413.7144830000002</v>
      </c>
      <c r="AA30" s="88">
        <v>2884.3209460000003</v>
      </c>
      <c r="AB30" s="85">
        <v>3462.2619999999997</v>
      </c>
      <c r="AC30" s="58">
        <v>1649.8799999999999</v>
      </c>
      <c r="AD30" s="59">
        <v>2261.272258</v>
      </c>
      <c r="AE30" s="55">
        <v>3911.1522580000001</v>
      </c>
      <c r="AF30" s="85">
        <v>1937</v>
      </c>
      <c r="AG30" s="58">
        <v>857.28</v>
      </c>
      <c r="AH30" s="59">
        <v>935.88166700000011</v>
      </c>
      <c r="AI30" s="71">
        <v>1793.1616670000001</v>
      </c>
      <c r="AJ30" s="85">
        <v>10487.257</v>
      </c>
      <c r="AK30" s="58">
        <v>5968.7975170000009</v>
      </c>
      <c r="AL30" s="59">
        <v>6457.2164399999983</v>
      </c>
      <c r="AM30" s="55">
        <v>12426.013956999999</v>
      </c>
      <c r="AN30" s="53">
        <v>9389.1</v>
      </c>
      <c r="AO30" s="58">
        <v>5860.549</v>
      </c>
      <c r="AP30" s="59">
        <v>5441.1141999999991</v>
      </c>
      <c r="AQ30" s="55">
        <v>11301.663199999999</v>
      </c>
      <c r="AR30" s="53">
        <v>24311.7</v>
      </c>
      <c r="AS30" s="58">
        <v>11549.871327999999</v>
      </c>
      <c r="AT30" s="59">
        <v>12994.969313</v>
      </c>
      <c r="AU30" s="55">
        <v>24544.840640999999</v>
      </c>
      <c r="AV30" s="53">
        <v>0</v>
      </c>
      <c r="AW30" s="58">
        <v>0</v>
      </c>
      <c r="AX30" s="59">
        <v>0</v>
      </c>
      <c r="AY30" s="71">
        <v>0</v>
      </c>
      <c r="AZ30" s="53">
        <v>3968.3</v>
      </c>
      <c r="BA30" s="58">
        <v>2005.6919999999998</v>
      </c>
      <c r="BB30" s="59">
        <v>1611.3040410000006</v>
      </c>
      <c r="BC30" s="71">
        <v>3616.9960410000003</v>
      </c>
    </row>
    <row r="31" spans="1:55" x14ac:dyDescent="0.25">
      <c r="A31" s="112" t="s">
        <v>78</v>
      </c>
      <c r="B31" s="40" t="s">
        <v>79</v>
      </c>
      <c r="C31" s="39" t="s">
        <v>41</v>
      </c>
      <c r="D31" s="64">
        <v>1984.8140000000001</v>
      </c>
      <c r="E31" s="65">
        <v>760.34399999999994</v>
      </c>
      <c r="F31" s="66">
        <v>640.87500000000011</v>
      </c>
      <c r="G31" s="57">
        <v>1401.2190000000001</v>
      </c>
      <c r="H31" s="119">
        <v>10210.222</v>
      </c>
      <c r="I31" s="65">
        <v>13248.07</v>
      </c>
      <c r="J31" s="66">
        <v>16377.499918000001</v>
      </c>
      <c r="K31" s="57">
        <v>29625.569918000001</v>
      </c>
      <c r="L31" s="64">
        <v>739.3130000000001</v>
      </c>
      <c r="M31" s="65">
        <v>392.67700000000031</v>
      </c>
      <c r="N31" s="66">
        <v>244.84800000000013</v>
      </c>
      <c r="O31" s="57">
        <v>637.52500000000043</v>
      </c>
      <c r="P31" s="64">
        <v>7509.4679999999998</v>
      </c>
      <c r="Q31" s="65">
        <v>1735.3689999999997</v>
      </c>
      <c r="R31" s="66">
        <v>1539.7260000000001</v>
      </c>
      <c r="S31" s="57">
        <v>3275.0949999999998</v>
      </c>
      <c r="T31" s="64">
        <v>1100.2919999999999</v>
      </c>
      <c r="U31" s="65">
        <v>367.40999999999997</v>
      </c>
      <c r="V31" s="66">
        <v>308.74129999999997</v>
      </c>
      <c r="W31" s="57">
        <v>676.15129999999999</v>
      </c>
      <c r="X31" s="148">
        <v>411.54700000000003</v>
      </c>
      <c r="Y31" s="146">
        <v>260.25599999999997</v>
      </c>
      <c r="Z31" s="147">
        <v>170.85500000000002</v>
      </c>
      <c r="AA31" s="139">
        <v>431.11099999999999</v>
      </c>
      <c r="AB31" s="123">
        <v>820.92499999999995</v>
      </c>
      <c r="AC31" s="65">
        <v>438.2</v>
      </c>
      <c r="AD31" s="66">
        <v>291.20000000000005</v>
      </c>
      <c r="AE31" s="57">
        <v>729.4</v>
      </c>
      <c r="AF31" s="123">
        <v>220.054</v>
      </c>
      <c r="AG31" s="65">
        <v>78.754000000000019</v>
      </c>
      <c r="AH31" s="66">
        <v>121.21800000000002</v>
      </c>
      <c r="AI31" s="57">
        <v>199.97200000000004</v>
      </c>
      <c r="AJ31" s="123">
        <v>2817.7190000000001</v>
      </c>
      <c r="AK31" s="65">
        <v>1443.3600000000001</v>
      </c>
      <c r="AL31" s="66">
        <v>1000.4183030000002</v>
      </c>
      <c r="AM31" s="57">
        <v>2443.7783030000001</v>
      </c>
      <c r="AN31" s="64">
        <v>3013.3670000000002</v>
      </c>
      <c r="AO31" s="65">
        <v>1222.2930000000001</v>
      </c>
      <c r="AP31" s="66">
        <v>1309.8259999999996</v>
      </c>
      <c r="AQ31" s="57">
        <v>2532.1189999999997</v>
      </c>
      <c r="AR31" s="64">
        <v>916.99700000000007</v>
      </c>
      <c r="AS31" s="65">
        <v>92.88</v>
      </c>
      <c r="AT31" s="66">
        <v>135</v>
      </c>
      <c r="AU31" s="57">
        <v>227.88</v>
      </c>
      <c r="AV31" s="64">
        <v>9352.6579999999994</v>
      </c>
      <c r="AW31" s="65">
        <v>3637.1210000000001</v>
      </c>
      <c r="AX31" s="66">
        <v>4018.6329999999989</v>
      </c>
      <c r="AY31" s="57">
        <v>7655.753999999999</v>
      </c>
      <c r="AZ31" s="64">
        <v>7.4399999999999995</v>
      </c>
      <c r="BA31" s="65">
        <v>1.0959999999999999</v>
      </c>
      <c r="BB31" s="66">
        <v>1.55</v>
      </c>
      <c r="BC31" s="72">
        <v>2.6459999999999999</v>
      </c>
    </row>
    <row r="32" spans="1:55" x14ac:dyDescent="0.25">
      <c r="A32" s="89"/>
      <c r="B32" s="90" t="s">
        <v>74</v>
      </c>
      <c r="C32" s="91" t="s">
        <v>41</v>
      </c>
      <c r="D32" s="92">
        <v>1984.8140000000001</v>
      </c>
      <c r="E32" s="102">
        <v>760.34399999999994</v>
      </c>
      <c r="F32" s="103">
        <v>640.87500000000011</v>
      </c>
      <c r="G32" s="93">
        <v>1401.2190000000001</v>
      </c>
      <c r="H32" s="120">
        <v>8695.4740000000002</v>
      </c>
      <c r="I32" s="102">
        <v>4096.933</v>
      </c>
      <c r="J32" s="103">
        <v>6727.2999180000015</v>
      </c>
      <c r="K32" s="93">
        <v>10824.232918000002</v>
      </c>
      <c r="L32" s="92">
        <v>723.07500000000005</v>
      </c>
      <c r="M32" s="102">
        <v>383.31700000000029</v>
      </c>
      <c r="N32" s="103">
        <v>235.48800000000011</v>
      </c>
      <c r="O32" s="93">
        <v>618.8050000000004</v>
      </c>
      <c r="P32" s="92">
        <v>7376.9380000000001</v>
      </c>
      <c r="Q32" s="102">
        <v>1322.2489999999998</v>
      </c>
      <c r="R32" s="103">
        <v>1054.6860000000001</v>
      </c>
      <c r="S32" s="94">
        <v>2376.9349999999999</v>
      </c>
      <c r="T32" s="92">
        <v>904.69200000000001</v>
      </c>
      <c r="U32" s="102">
        <v>268.64999999999998</v>
      </c>
      <c r="V32" s="103">
        <v>210</v>
      </c>
      <c r="W32" s="93">
        <v>478.65</v>
      </c>
      <c r="X32" s="85">
        <v>411.54700000000003</v>
      </c>
      <c r="Y32" s="102">
        <v>260.25599999999997</v>
      </c>
      <c r="Z32" s="103">
        <v>170.85500000000002</v>
      </c>
      <c r="AA32" s="93">
        <v>431.11099999999999</v>
      </c>
      <c r="AB32" s="92">
        <v>820.92499999999995</v>
      </c>
      <c r="AC32" s="102">
        <v>438.2</v>
      </c>
      <c r="AD32" s="103">
        <v>286.40000000000003</v>
      </c>
      <c r="AE32" s="93">
        <v>724.6</v>
      </c>
      <c r="AF32" s="92">
        <v>213.75399999999999</v>
      </c>
      <c r="AG32" s="102">
        <v>75.754000000000019</v>
      </c>
      <c r="AH32" s="103">
        <v>118.21800000000002</v>
      </c>
      <c r="AI32" s="93">
        <v>193.97200000000004</v>
      </c>
      <c r="AJ32" s="92">
        <v>2787.7330000000002</v>
      </c>
      <c r="AK32" s="102">
        <v>1328.6210000000001</v>
      </c>
      <c r="AL32" s="103">
        <v>992.99612900000011</v>
      </c>
      <c r="AM32" s="93">
        <v>2321.6171290000002</v>
      </c>
      <c r="AN32" s="92">
        <v>3008.567</v>
      </c>
      <c r="AO32" s="102">
        <v>1219.8750000000002</v>
      </c>
      <c r="AP32" s="103">
        <v>1307.4079999999997</v>
      </c>
      <c r="AQ32" s="93">
        <v>2527.2829999999999</v>
      </c>
      <c r="AR32" s="92">
        <v>911.53600000000006</v>
      </c>
      <c r="AS32" s="102">
        <v>92.88</v>
      </c>
      <c r="AT32" s="103">
        <v>135</v>
      </c>
      <c r="AU32" s="93">
        <v>227.88</v>
      </c>
      <c r="AV32" s="92">
        <v>9350.9359999999997</v>
      </c>
      <c r="AW32" s="102">
        <v>3637.1210000000001</v>
      </c>
      <c r="AX32" s="103">
        <v>4018.6329999999989</v>
      </c>
      <c r="AY32" s="93">
        <v>7655.753999999999</v>
      </c>
      <c r="AZ32" s="92">
        <v>7.4399999999999995</v>
      </c>
      <c r="BA32" s="102">
        <v>1.0959999999999999</v>
      </c>
      <c r="BB32" s="103">
        <v>1.55</v>
      </c>
      <c r="BC32" s="96">
        <v>2.6459999999999999</v>
      </c>
    </row>
    <row r="33" spans="1:55" x14ac:dyDescent="0.25">
      <c r="A33" s="36"/>
      <c r="B33" s="41" t="s">
        <v>80</v>
      </c>
      <c r="C33" s="25" t="s">
        <v>41</v>
      </c>
      <c r="D33" s="53">
        <v>0</v>
      </c>
      <c r="E33" s="58">
        <v>0</v>
      </c>
      <c r="F33" s="59">
        <v>0</v>
      </c>
      <c r="G33" s="71">
        <v>0</v>
      </c>
      <c r="H33" s="117">
        <v>1514.748</v>
      </c>
      <c r="I33" s="58">
        <v>9151.1369999999988</v>
      </c>
      <c r="J33" s="59">
        <v>9650.2000000000007</v>
      </c>
      <c r="K33" s="55">
        <v>18801.337</v>
      </c>
      <c r="L33" s="53">
        <v>16.238</v>
      </c>
      <c r="M33" s="58">
        <v>9.36</v>
      </c>
      <c r="N33" s="59">
        <v>9.36</v>
      </c>
      <c r="O33" s="55">
        <v>18.72</v>
      </c>
      <c r="P33" s="53">
        <v>132.53</v>
      </c>
      <c r="Q33" s="58">
        <v>413.12</v>
      </c>
      <c r="R33" s="59">
        <v>485.03999999999996</v>
      </c>
      <c r="S33" s="71">
        <v>898.16</v>
      </c>
      <c r="T33" s="53">
        <v>195.6</v>
      </c>
      <c r="U33" s="58">
        <v>98.759999999999977</v>
      </c>
      <c r="V33" s="59">
        <v>98.741299999999981</v>
      </c>
      <c r="W33" s="55">
        <v>197.50129999999996</v>
      </c>
      <c r="X33" s="85"/>
      <c r="Y33" s="104"/>
      <c r="Z33" s="105"/>
      <c r="AA33" s="88">
        <v>0</v>
      </c>
      <c r="AB33" s="85">
        <v>0</v>
      </c>
      <c r="AC33" s="58">
        <v>0</v>
      </c>
      <c r="AD33" s="59">
        <v>4.8</v>
      </c>
      <c r="AE33" s="55">
        <v>4.8</v>
      </c>
      <c r="AF33" s="53">
        <v>6.3</v>
      </c>
      <c r="AG33" s="58">
        <v>3</v>
      </c>
      <c r="AH33" s="59">
        <v>3</v>
      </c>
      <c r="AI33" s="55">
        <v>6</v>
      </c>
      <c r="AJ33" s="53">
        <v>29.986000000000001</v>
      </c>
      <c r="AK33" s="58">
        <v>114.73899999999999</v>
      </c>
      <c r="AL33" s="59">
        <v>7.4221740000000125</v>
      </c>
      <c r="AM33" s="55">
        <v>122.161174</v>
      </c>
      <c r="AN33" s="53">
        <v>4.8</v>
      </c>
      <c r="AO33" s="58">
        <v>2.4180000000000001</v>
      </c>
      <c r="AP33" s="59">
        <v>2.4180000000000001</v>
      </c>
      <c r="AQ33" s="55">
        <v>4.8360000000000003</v>
      </c>
      <c r="AR33" s="53">
        <v>5.4610000000000003</v>
      </c>
      <c r="AS33" s="58">
        <v>0</v>
      </c>
      <c r="AT33" s="59">
        <v>0</v>
      </c>
      <c r="AU33" s="55">
        <v>0</v>
      </c>
      <c r="AV33" s="53">
        <v>1.722</v>
      </c>
      <c r="AW33" s="58">
        <v>0</v>
      </c>
      <c r="AX33" s="59">
        <v>0</v>
      </c>
      <c r="AY33" s="55">
        <v>0</v>
      </c>
      <c r="AZ33" s="53">
        <v>0</v>
      </c>
      <c r="BA33" s="58">
        <v>0</v>
      </c>
      <c r="BB33" s="59">
        <v>0</v>
      </c>
      <c r="BC33" s="71">
        <v>0</v>
      </c>
    </row>
    <row r="34" spans="1:55" x14ac:dyDescent="0.25">
      <c r="A34" s="42" t="s">
        <v>81</v>
      </c>
      <c r="B34" s="43" t="s">
        <v>82</v>
      </c>
      <c r="C34" s="32" t="s">
        <v>41</v>
      </c>
      <c r="D34" s="61">
        <v>1025.559</v>
      </c>
      <c r="E34" s="65">
        <v>181.99199999999999</v>
      </c>
      <c r="F34" s="66">
        <v>452.6450000000001</v>
      </c>
      <c r="G34" s="57">
        <v>634.63700000000006</v>
      </c>
      <c r="H34" s="121">
        <v>32576.936999999998</v>
      </c>
      <c r="I34" s="65">
        <v>12264.773000000001</v>
      </c>
      <c r="J34" s="66">
        <v>8572.3230000000003</v>
      </c>
      <c r="K34" s="57">
        <v>20837.096000000001</v>
      </c>
      <c r="L34" s="61">
        <v>325.02</v>
      </c>
      <c r="M34" s="65">
        <v>83.198999999999998</v>
      </c>
      <c r="N34" s="66">
        <v>110.71300000000001</v>
      </c>
      <c r="O34" s="57">
        <v>193.91200000000001</v>
      </c>
      <c r="P34" s="61">
        <v>1883.808</v>
      </c>
      <c r="Q34" s="65">
        <v>908.92399999999998</v>
      </c>
      <c r="R34" s="66">
        <v>1780.3160000000003</v>
      </c>
      <c r="S34" s="57">
        <v>2689.2400000000002</v>
      </c>
      <c r="T34" s="61">
        <v>640.89</v>
      </c>
      <c r="U34" s="65">
        <v>338.58799999999997</v>
      </c>
      <c r="V34" s="66">
        <v>180.49499999999998</v>
      </c>
      <c r="W34" s="57">
        <v>519.08299999999997</v>
      </c>
      <c r="X34" s="56">
        <v>359.94000000000005</v>
      </c>
      <c r="Y34" s="65">
        <v>176.08299999999997</v>
      </c>
      <c r="Z34" s="66">
        <v>212.70699999999999</v>
      </c>
      <c r="AA34" s="57">
        <v>388.78999999999996</v>
      </c>
      <c r="AB34" s="61">
        <v>780.26899999999989</v>
      </c>
      <c r="AC34" s="65">
        <v>364.72</v>
      </c>
      <c r="AD34" s="66">
        <v>507.06</v>
      </c>
      <c r="AE34" s="57">
        <v>871.78000000000009</v>
      </c>
      <c r="AF34" s="61">
        <v>129.619</v>
      </c>
      <c r="AG34" s="65">
        <v>76.328999999999994</v>
      </c>
      <c r="AH34" s="66">
        <v>85.076000000000008</v>
      </c>
      <c r="AI34" s="57">
        <v>161.405</v>
      </c>
      <c r="AJ34" s="61">
        <v>1834.088</v>
      </c>
      <c r="AK34" s="65">
        <v>432.86799999999994</v>
      </c>
      <c r="AL34" s="66">
        <v>2325.3509999999997</v>
      </c>
      <c r="AM34" s="57">
        <v>2758.2190000000001</v>
      </c>
      <c r="AN34" s="61">
        <v>241.21199999999999</v>
      </c>
      <c r="AO34" s="65">
        <v>109.44000000000001</v>
      </c>
      <c r="AP34" s="66">
        <v>303.58700000000005</v>
      </c>
      <c r="AQ34" s="57">
        <v>413.02699999999999</v>
      </c>
      <c r="AR34" s="61">
        <v>131.19999999999999</v>
      </c>
      <c r="AS34" s="65">
        <v>84.347999999999999</v>
      </c>
      <c r="AT34" s="66">
        <v>45.631000000000014</v>
      </c>
      <c r="AU34" s="57">
        <v>129.97900000000001</v>
      </c>
      <c r="AV34" s="61">
        <v>2770.7350000000001</v>
      </c>
      <c r="AW34" s="65">
        <v>1601.0909999999994</v>
      </c>
      <c r="AX34" s="66">
        <v>1639.6949999999997</v>
      </c>
      <c r="AY34" s="57">
        <v>3240.7859999999991</v>
      </c>
      <c r="AZ34" s="61">
        <v>85.433000000000007</v>
      </c>
      <c r="BA34" s="65">
        <v>23.501999999999999</v>
      </c>
      <c r="BB34" s="66">
        <v>21.704000000000004</v>
      </c>
      <c r="BC34" s="72">
        <v>45.206000000000003</v>
      </c>
    </row>
    <row r="35" spans="1:55" x14ac:dyDescent="0.25">
      <c r="A35" s="113"/>
      <c r="B35" s="86" t="s">
        <v>74</v>
      </c>
      <c r="C35" s="87" t="s">
        <v>41</v>
      </c>
      <c r="D35" s="85">
        <v>1025.559</v>
      </c>
      <c r="E35" s="104">
        <v>181.99199999999999</v>
      </c>
      <c r="F35" s="105">
        <v>452.6450000000001</v>
      </c>
      <c r="G35" s="95">
        <v>634.63700000000006</v>
      </c>
      <c r="H35" s="117">
        <v>32316.978999999999</v>
      </c>
      <c r="I35" s="104">
        <v>12264.773000000001</v>
      </c>
      <c r="J35" s="105">
        <v>8468.523000000001</v>
      </c>
      <c r="K35" s="95">
        <v>20733.296000000002</v>
      </c>
      <c r="L35" s="85">
        <v>104.161</v>
      </c>
      <c r="M35" s="104">
        <v>23.198999999999998</v>
      </c>
      <c r="N35" s="105">
        <v>50.713000000000008</v>
      </c>
      <c r="O35" s="95">
        <v>73.912000000000006</v>
      </c>
      <c r="P35" s="85">
        <v>1109.104</v>
      </c>
      <c r="Q35" s="104">
        <v>486.64399999999995</v>
      </c>
      <c r="R35" s="105">
        <v>1463.7540000000004</v>
      </c>
      <c r="S35" s="96">
        <v>1950.3980000000004</v>
      </c>
      <c r="T35" s="85">
        <v>223.69</v>
      </c>
      <c r="U35" s="104">
        <v>139.988</v>
      </c>
      <c r="V35" s="105">
        <v>41.894999999999982</v>
      </c>
      <c r="W35" s="95">
        <v>181.88299999999998</v>
      </c>
      <c r="X35" s="85">
        <v>45.34</v>
      </c>
      <c r="Y35" s="104">
        <v>18.222999999999995</v>
      </c>
      <c r="Z35" s="105">
        <v>56.046999999999983</v>
      </c>
      <c r="AA35" s="95">
        <v>74.269999999999982</v>
      </c>
      <c r="AB35" s="85">
        <v>766.55199999999991</v>
      </c>
      <c r="AC35" s="114">
        <v>364.72</v>
      </c>
      <c r="AD35" s="105">
        <v>495.36</v>
      </c>
      <c r="AE35" s="93">
        <v>860.08</v>
      </c>
      <c r="AF35" s="85">
        <v>126.619</v>
      </c>
      <c r="AG35" s="104">
        <v>74.828999999999994</v>
      </c>
      <c r="AH35" s="105">
        <v>83.576000000000008</v>
      </c>
      <c r="AI35" s="96">
        <v>158.405</v>
      </c>
      <c r="AJ35" s="85">
        <v>1760.7359999999999</v>
      </c>
      <c r="AK35" s="104">
        <v>403.71799999999996</v>
      </c>
      <c r="AL35" s="105">
        <v>673.87099999999998</v>
      </c>
      <c r="AM35" s="95">
        <v>1077.5889999999999</v>
      </c>
      <c r="AN35" s="85">
        <v>188.51186000000001</v>
      </c>
      <c r="AO35" s="104">
        <v>97.049000000000007</v>
      </c>
      <c r="AP35" s="105">
        <v>290.72500000000002</v>
      </c>
      <c r="AQ35" s="95">
        <v>387.774</v>
      </c>
      <c r="AR35" s="85">
        <v>131.19999999999999</v>
      </c>
      <c r="AS35" s="104">
        <v>84.347999999999999</v>
      </c>
      <c r="AT35" s="105">
        <v>45.631000000000014</v>
      </c>
      <c r="AU35" s="95">
        <v>129.97900000000001</v>
      </c>
      <c r="AV35" s="85">
        <v>2708.3159999999998</v>
      </c>
      <c r="AW35" s="104">
        <v>1555.0909999999994</v>
      </c>
      <c r="AX35" s="105">
        <v>1596.6949999999997</v>
      </c>
      <c r="AY35" s="95">
        <v>3151.7859999999991</v>
      </c>
      <c r="AZ35" s="85">
        <v>77.62</v>
      </c>
      <c r="BA35" s="104">
        <v>23.501999999999999</v>
      </c>
      <c r="BB35" s="105">
        <v>21.704000000000004</v>
      </c>
      <c r="BC35" s="96">
        <v>45.206000000000003</v>
      </c>
    </row>
    <row r="36" spans="1:55" x14ac:dyDescent="0.25">
      <c r="A36" s="44"/>
      <c r="B36" s="45" t="s">
        <v>83</v>
      </c>
      <c r="C36" s="46" t="s">
        <v>41</v>
      </c>
      <c r="D36" s="53">
        <v>0</v>
      </c>
      <c r="E36" s="58">
        <v>0</v>
      </c>
      <c r="F36" s="59">
        <v>0</v>
      </c>
      <c r="G36" s="71">
        <v>0</v>
      </c>
      <c r="H36" s="122">
        <v>259.95799999999997</v>
      </c>
      <c r="I36" s="106">
        <v>0</v>
      </c>
      <c r="J36" s="107">
        <v>103.8</v>
      </c>
      <c r="K36" s="68">
        <v>103.8</v>
      </c>
      <c r="L36" s="67">
        <v>220.85900000000001</v>
      </c>
      <c r="M36" s="106">
        <v>60</v>
      </c>
      <c r="N36" s="107">
        <v>60</v>
      </c>
      <c r="O36" s="68">
        <v>120</v>
      </c>
      <c r="P36" s="67">
        <v>774.70399999999995</v>
      </c>
      <c r="Q36" s="106">
        <v>422.28000000000003</v>
      </c>
      <c r="R36" s="107">
        <v>316.56199999999995</v>
      </c>
      <c r="S36" s="73">
        <v>738.84199999999998</v>
      </c>
      <c r="T36" s="67">
        <v>417.2</v>
      </c>
      <c r="U36" s="106">
        <v>198.6</v>
      </c>
      <c r="V36" s="107">
        <v>138.6</v>
      </c>
      <c r="W36" s="68">
        <v>337.2</v>
      </c>
      <c r="X36" s="47">
        <v>314.60000000000002</v>
      </c>
      <c r="Y36" s="106">
        <v>157.85999999999999</v>
      </c>
      <c r="Z36" s="107">
        <v>156.66</v>
      </c>
      <c r="AA36" s="68">
        <v>314.52</v>
      </c>
      <c r="AB36" s="67">
        <v>13.716999999999999</v>
      </c>
      <c r="AC36" s="106">
        <v>0</v>
      </c>
      <c r="AD36" s="107">
        <v>11.7</v>
      </c>
      <c r="AE36" s="68">
        <v>11.7</v>
      </c>
      <c r="AF36" s="67">
        <v>3</v>
      </c>
      <c r="AG36" s="106">
        <v>1.5</v>
      </c>
      <c r="AH36" s="107">
        <v>1.5</v>
      </c>
      <c r="AI36" s="73">
        <v>3</v>
      </c>
      <c r="AJ36" s="67">
        <v>73.352000000000004</v>
      </c>
      <c r="AK36" s="106">
        <v>29.150000000000002</v>
      </c>
      <c r="AL36" s="107">
        <v>1651.4799999999998</v>
      </c>
      <c r="AM36" s="68">
        <v>1680.6299999999999</v>
      </c>
      <c r="AN36" s="67">
        <v>52.7</v>
      </c>
      <c r="AO36" s="106">
        <v>12.391</v>
      </c>
      <c r="AP36" s="107">
        <v>12.862000000000004</v>
      </c>
      <c r="AQ36" s="68">
        <v>25.253000000000004</v>
      </c>
      <c r="AR36" s="53">
        <v>0</v>
      </c>
      <c r="AS36" s="58">
        <v>0</v>
      </c>
      <c r="AT36" s="59">
        <v>0</v>
      </c>
      <c r="AU36" s="71">
        <v>0</v>
      </c>
      <c r="AV36" s="67">
        <v>62.418999999999997</v>
      </c>
      <c r="AW36" s="106">
        <v>46</v>
      </c>
      <c r="AX36" s="107">
        <v>43</v>
      </c>
      <c r="AY36" s="68">
        <v>89</v>
      </c>
      <c r="AZ36" s="67">
        <v>7.8129999999999997</v>
      </c>
      <c r="BA36" s="106">
        <v>0</v>
      </c>
      <c r="BB36" s="107">
        <v>0</v>
      </c>
      <c r="BC36" s="115">
        <v>0</v>
      </c>
    </row>
    <row r="37" spans="1:5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16"/>
      <c r="AC37" s="1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16"/>
      <c r="AC38" s="1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</sheetData>
  <mergeCells count="44">
    <mergeCell ref="A1:AA1"/>
    <mergeCell ref="A2:A6"/>
    <mergeCell ref="B2:B6"/>
    <mergeCell ref="C2:C6"/>
    <mergeCell ref="D3:G3"/>
    <mergeCell ref="H3:K3"/>
    <mergeCell ref="L3:O3"/>
    <mergeCell ref="P3:S3"/>
    <mergeCell ref="T3:W3"/>
    <mergeCell ref="Y5:AA5"/>
    <mergeCell ref="X3:AA3"/>
    <mergeCell ref="D4:G4"/>
    <mergeCell ref="H4:K4"/>
    <mergeCell ref="L4:O4"/>
    <mergeCell ref="P4:S4"/>
    <mergeCell ref="T4:W4"/>
    <mergeCell ref="X4:AA4"/>
    <mergeCell ref="E5:G5"/>
    <mergeCell ref="I5:K5"/>
    <mergeCell ref="M5:O5"/>
    <mergeCell ref="Q5:S5"/>
    <mergeCell ref="U5:W5"/>
    <mergeCell ref="AB3:AE3"/>
    <mergeCell ref="AB4:AE4"/>
    <mergeCell ref="AC5:AE5"/>
    <mergeCell ref="AF3:AI3"/>
    <mergeCell ref="AF4:AI4"/>
    <mergeCell ref="AG5:AI5"/>
    <mergeCell ref="AZ3:BC3"/>
    <mergeCell ref="AZ4:BC4"/>
    <mergeCell ref="BA5:BC5"/>
    <mergeCell ref="D2:BC2"/>
    <mergeCell ref="AR3:AU3"/>
    <mergeCell ref="AR4:AU4"/>
    <mergeCell ref="AS5:AU5"/>
    <mergeCell ref="AV3:AY3"/>
    <mergeCell ref="AV4:AY4"/>
    <mergeCell ref="AW5:AY5"/>
    <mergeCell ref="AJ3:AM3"/>
    <mergeCell ref="AJ4:AM4"/>
    <mergeCell ref="AK5:AM5"/>
    <mergeCell ref="AN3:AQ3"/>
    <mergeCell ref="AN4:AQ4"/>
    <mergeCell ref="AO5:A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6"/>
  <sheetViews>
    <sheetView topLeftCell="D16" zoomScale="85" zoomScaleNormal="85" workbookViewId="0">
      <selection activeCell="F73" sqref="F73:J74"/>
    </sheetView>
  </sheetViews>
  <sheetFormatPr defaultRowHeight="15" x14ac:dyDescent="0.25"/>
  <cols>
    <col min="2" max="2" width="4.7109375" customWidth="1"/>
    <col min="3" max="3" width="73.7109375" customWidth="1"/>
    <col min="4" max="4" width="14.85546875" customWidth="1"/>
    <col min="5" max="5" width="20.42578125" customWidth="1"/>
    <col min="6" max="6" width="91.5703125" bestFit="1" customWidth="1"/>
    <col min="7" max="7" width="18.28515625" customWidth="1"/>
    <col min="8" max="8" width="16.140625" customWidth="1"/>
    <col min="9" max="9" width="17.85546875" customWidth="1"/>
    <col min="10" max="10" width="50.140625" customWidth="1"/>
  </cols>
  <sheetData>
    <row r="1" spans="2:10" ht="15.75" x14ac:dyDescent="0.25">
      <c r="B1" s="441" t="s">
        <v>84</v>
      </c>
      <c r="C1" s="441"/>
      <c r="D1" s="441"/>
      <c r="E1" s="441"/>
      <c r="F1" s="441"/>
      <c r="G1" s="441"/>
      <c r="H1" s="441"/>
      <c r="I1" s="441"/>
      <c r="J1" s="441"/>
    </row>
    <row r="2" spans="2:10" ht="15.75" x14ac:dyDescent="0.25">
      <c r="B2" s="438" t="s">
        <v>85</v>
      </c>
      <c r="C2" s="438"/>
      <c r="D2" s="438"/>
      <c r="E2" s="438"/>
      <c r="F2" s="438"/>
      <c r="G2" s="438"/>
      <c r="H2" s="438"/>
      <c r="I2" s="163"/>
      <c r="J2" s="163"/>
    </row>
    <row r="3" spans="2:10" ht="15.75" x14ac:dyDescent="0.25">
      <c r="B3" s="434" t="s">
        <v>185</v>
      </c>
      <c r="C3" s="430" t="s">
        <v>87</v>
      </c>
      <c r="D3" s="430"/>
      <c r="E3" s="430"/>
      <c r="F3" s="430" t="s">
        <v>88</v>
      </c>
      <c r="G3" s="430"/>
      <c r="H3" s="430"/>
      <c r="I3" s="440" t="s">
        <v>89</v>
      </c>
      <c r="J3" s="440" t="s">
        <v>90</v>
      </c>
    </row>
    <row r="4" spans="2:10" ht="78.75" x14ac:dyDescent="0.25">
      <c r="B4" s="435"/>
      <c r="C4" s="194" t="s">
        <v>91</v>
      </c>
      <c r="D4" s="164" t="s">
        <v>92</v>
      </c>
      <c r="E4" s="187" t="s">
        <v>93</v>
      </c>
      <c r="F4" s="194" t="s">
        <v>91</v>
      </c>
      <c r="G4" s="164" t="s">
        <v>92</v>
      </c>
      <c r="H4" s="187" t="s">
        <v>94</v>
      </c>
      <c r="I4" s="440"/>
      <c r="J4" s="440"/>
    </row>
    <row r="5" spans="2:10" ht="15.75" x14ac:dyDescent="0.25">
      <c r="B5" s="164">
        <v>1</v>
      </c>
      <c r="C5" s="164">
        <v>2</v>
      </c>
      <c r="D5" s="164">
        <v>3</v>
      </c>
      <c r="E5" s="187">
        <v>4</v>
      </c>
      <c r="F5" s="187">
        <v>5</v>
      </c>
      <c r="G5" s="164">
        <v>6</v>
      </c>
      <c r="H5" s="187">
        <v>7</v>
      </c>
      <c r="I5" s="184">
        <v>8</v>
      </c>
      <c r="J5" s="184">
        <v>9</v>
      </c>
    </row>
    <row r="6" spans="2:10" ht="15.75" x14ac:dyDescent="0.25">
      <c r="B6" s="177" t="s">
        <v>39</v>
      </c>
      <c r="C6" s="423" t="s">
        <v>95</v>
      </c>
      <c r="D6" s="424"/>
      <c r="E6" s="425"/>
      <c r="F6" s="423" t="s">
        <v>95</v>
      </c>
      <c r="G6" s="424"/>
      <c r="H6" s="424"/>
      <c r="I6" s="424"/>
      <c r="J6" s="425"/>
    </row>
    <row r="7" spans="2:10" ht="31.5" x14ac:dyDescent="0.25">
      <c r="B7" s="178" t="s">
        <v>96</v>
      </c>
      <c r="C7" s="345" t="s">
        <v>97</v>
      </c>
      <c r="D7" s="285" t="s">
        <v>98</v>
      </c>
      <c r="E7" s="382">
        <v>3944.3457000000012</v>
      </c>
      <c r="F7" s="190" t="s">
        <v>97</v>
      </c>
      <c r="G7" s="314" t="str">
        <f>D7</f>
        <v>2019 год</v>
      </c>
      <c r="H7" s="302">
        <v>0</v>
      </c>
      <c r="I7" s="314">
        <f>H7-E7</f>
        <v>-3944.3457000000012</v>
      </c>
      <c r="J7" s="206" t="s">
        <v>99</v>
      </c>
    </row>
    <row r="8" spans="2:10" ht="15.75" x14ac:dyDescent="0.25">
      <c r="B8" s="183" t="s">
        <v>100</v>
      </c>
      <c r="C8" s="202" t="s">
        <v>101</v>
      </c>
      <c r="D8" s="434" t="s">
        <v>102</v>
      </c>
      <c r="E8" s="374">
        <v>462.8125</v>
      </c>
      <c r="F8" s="313" t="s">
        <v>101</v>
      </c>
      <c r="G8" s="181" t="str">
        <f>D8</f>
        <v>2020 год</v>
      </c>
      <c r="H8" s="193">
        <v>0</v>
      </c>
      <c r="I8" s="181">
        <f>H8-E8</f>
        <v>-462.8125</v>
      </c>
      <c r="J8" s="181" t="s">
        <v>103</v>
      </c>
    </row>
    <row r="9" spans="2:10" ht="15.75" x14ac:dyDescent="0.25">
      <c r="B9" s="178" t="s">
        <v>104</v>
      </c>
      <c r="C9" s="195" t="s">
        <v>105</v>
      </c>
      <c r="D9" s="431"/>
      <c r="E9" s="379">
        <v>238.48416666666668</v>
      </c>
      <c r="F9" s="305" t="s">
        <v>105</v>
      </c>
      <c r="G9" s="180" t="str">
        <f>D8</f>
        <v>2020 год</v>
      </c>
      <c r="H9" s="191">
        <v>0</v>
      </c>
      <c r="I9" s="180">
        <f>H9-E9</f>
        <v>-238.48416666666668</v>
      </c>
      <c r="J9" s="180" t="s">
        <v>103</v>
      </c>
    </row>
    <row r="10" spans="2:10" ht="15.75" x14ac:dyDescent="0.25">
      <c r="B10" s="179" t="s">
        <v>106</v>
      </c>
      <c r="C10" s="196" t="s">
        <v>107</v>
      </c>
      <c r="D10" s="435"/>
      <c r="E10" s="375">
        <v>3320.7526436233347</v>
      </c>
      <c r="F10" s="306" t="s">
        <v>107</v>
      </c>
      <c r="G10" s="198" t="str">
        <f>D8</f>
        <v>2020 год</v>
      </c>
      <c r="H10" s="188">
        <v>0</v>
      </c>
      <c r="I10" s="198">
        <f>H10-E10</f>
        <v>-3320.7526436233347</v>
      </c>
      <c r="J10" s="198" t="s">
        <v>103</v>
      </c>
    </row>
    <row r="11" spans="2:10" ht="15.75" x14ac:dyDescent="0.25">
      <c r="B11" s="327" t="s">
        <v>108</v>
      </c>
      <c r="C11" s="328" t="s">
        <v>107</v>
      </c>
      <c r="D11" s="327" t="s">
        <v>33</v>
      </c>
      <c r="E11" s="380">
        <v>4125.1746546058366</v>
      </c>
      <c r="F11" s="328" t="s">
        <v>107</v>
      </c>
      <c r="G11" s="329" t="str">
        <f>D11</f>
        <v>2021 год</v>
      </c>
      <c r="H11" s="297">
        <v>0</v>
      </c>
      <c r="I11" s="329">
        <f>H11-E11</f>
        <v>-4125.1746546058366</v>
      </c>
      <c r="J11" s="329"/>
    </row>
    <row r="12" spans="2:10" ht="15.75" x14ac:dyDescent="0.25">
      <c r="B12" s="333" t="s">
        <v>109</v>
      </c>
      <c r="C12" s="334" t="s">
        <v>107</v>
      </c>
      <c r="D12" s="333" t="s">
        <v>110</v>
      </c>
      <c r="E12" s="378">
        <v>4251.3795153323454</v>
      </c>
      <c r="F12" s="336"/>
      <c r="G12" s="337"/>
      <c r="H12" s="335"/>
      <c r="I12" s="337"/>
      <c r="J12" s="337"/>
    </row>
    <row r="13" spans="2:10" ht="15.75" x14ac:dyDescent="0.25">
      <c r="B13" s="330" t="s">
        <v>111</v>
      </c>
      <c r="C13" s="331" t="s">
        <v>107</v>
      </c>
      <c r="D13" s="330" t="s">
        <v>112</v>
      </c>
      <c r="E13" s="383">
        <v>4377.2203489861831</v>
      </c>
      <c r="F13" s="332"/>
      <c r="G13" s="275"/>
      <c r="H13" s="298"/>
      <c r="I13" s="275"/>
      <c r="J13" s="275"/>
    </row>
    <row r="14" spans="2:10" ht="15.75" x14ac:dyDescent="0.25">
      <c r="B14" s="177" t="s">
        <v>46</v>
      </c>
      <c r="C14" s="423" t="s">
        <v>113</v>
      </c>
      <c r="D14" s="424"/>
      <c r="E14" s="425"/>
      <c r="F14" s="423" t="s">
        <v>113</v>
      </c>
      <c r="G14" s="424"/>
      <c r="H14" s="424"/>
      <c r="I14" s="424"/>
      <c r="J14" s="425"/>
    </row>
    <row r="15" spans="2:10" ht="31.5" x14ac:dyDescent="0.25">
      <c r="B15" s="182" t="s">
        <v>114</v>
      </c>
      <c r="C15" s="345" t="s">
        <v>115</v>
      </c>
      <c r="D15" s="431" t="s">
        <v>98</v>
      </c>
      <c r="E15" s="376">
        <v>4978.625</v>
      </c>
      <c r="F15" s="190" t="s">
        <v>115</v>
      </c>
      <c r="G15" s="314" t="str">
        <f>D15</f>
        <v>2019 год</v>
      </c>
      <c r="H15" s="302">
        <v>0</v>
      </c>
      <c r="I15" s="314">
        <f t="shared" ref="I15:I20" si="0">H15-E15</f>
        <v>-4978.625</v>
      </c>
      <c r="J15" s="251" t="s">
        <v>99</v>
      </c>
    </row>
    <row r="16" spans="2:10" ht="31.5" x14ac:dyDescent="0.25">
      <c r="B16" s="182" t="s">
        <v>116</v>
      </c>
      <c r="C16" s="200" t="s">
        <v>117</v>
      </c>
      <c r="D16" s="431"/>
      <c r="E16" s="379">
        <v>648.05520000000024</v>
      </c>
      <c r="F16" s="190" t="s">
        <v>117</v>
      </c>
      <c r="G16" s="180" t="str">
        <f>D15</f>
        <v>2019 год</v>
      </c>
      <c r="H16" s="191">
        <v>0</v>
      </c>
      <c r="I16" s="180">
        <f t="shared" si="0"/>
        <v>-648.05520000000024</v>
      </c>
      <c r="J16" s="249" t="s">
        <v>99</v>
      </c>
    </row>
    <row r="17" spans="2:10" ht="31.5" x14ac:dyDescent="0.25">
      <c r="B17" s="182" t="s">
        <v>118</v>
      </c>
      <c r="C17" s="200" t="s">
        <v>119</v>
      </c>
      <c r="D17" s="431"/>
      <c r="E17" s="380">
        <v>1122.5808000000002</v>
      </c>
      <c r="F17" s="190" t="s">
        <v>119</v>
      </c>
      <c r="G17" s="173" t="str">
        <f>D15</f>
        <v>2019 год</v>
      </c>
      <c r="H17" s="191">
        <v>0</v>
      </c>
      <c r="I17" s="180">
        <f t="shared" si="0"/>
        <v>-1122.5808000000002</v>
      </c>
      <c r="J17" s="249" t="s">
        <v>99</v>
      </c>
    </row>
    <row r="18" spans="2:10" ht="31.5" x14ac:dyDescent="0.25">
      <c r="B18" s="182" t="s">
        <v>120</v>
      </c>
      <c r="C18" s="200" t="s">
        <v>121</v>
      </c>
      <c r="D18" s="431"/>
      <c r="E18" s="379">
        <v>289.38112881355943</v>
      </c>
      <c r="F18" s="190" t="s">
        <v>121</v>
      </c>
      <c r="G18" s="173" t="str">
        <f>D15</f>
        <v>2019 год</v>
      </c>
      <c r="H18" s="191">
        <v>0</v>
      </c>
      <c r="I18" s="180">
        <f t="shared" si="0"/>
        <v>-289.38112881355943</v>
      </c>
      <c r="J18" s="249" t="s">
        <v>99</v>
      </c>
    </row>
    <row r="19" spans="2:10" ht="15.75" x14ac:dyDescent="0.25">
      <c r="B19" s="351" t="s">
        <v>122</v>
      </c>
      <c r="C19" s="352" t="s">
        <v>107</v>
      </c>
      <c r="D19" s="351" t="s">
        <v>102</v>
      </c>
      <c r="E19" s="381">
        <v>7177.3033787511868</v>
      </c>
      <c r="F19" s="353" t="str">
        <f>C19</f>
        <v>Ремонт сетей холодного водоснабжения</v>
      </c>
      <c r="G19" s="274" t="str">
        <f>D19</f>
        <v>2020 год</v>
      </c>
      <c r="H19" s="301">
        <v>0</v>
      </c>
      <c r="I19" s="339">
        <f t="shared" si="0"/>
        <v>-7177.3033787511868</v>
      </c>
      <c r="J19" s="274" t="s">
        <v>103</v>
      </c>
    </row>
    <row r="20" spans="2:10" ht="15.75" x14ac:dyDescent="0.25">
      <c r="B20" s="333" t="s">
        <v>123</v>
      </c>
      <c r="C20" s="334" t="s">
        <v>107</v>
      </c>
      <c r="D20" s="333" t="s">
        <v>33</v>
      </c>
      <c r="E20" s="378">
        <v>7361.3294373823692</v>
      </c>
      <c r="F20" s="307" t="str">
        <f>C20</f>
        <v>Ремонт сетей холодного водоснабжения</v>
      </c>
      <c r="G20" s="242" t="str">
        <f>D20</f>
        <v>2021 год</v>
      </c>
      <c r="H20" s="335">
        <v>0</v>
      </c>
      <c r="I20" s="337">
        <f t="shared" si="0"/>
        <v>-7361.3294373823692</v>
      </c>
      <c r="J20" s="242"/>
    </row>
    <row r="21" spans="2:10" ht="15.75" x14ac:dyDescent="0.25">
      <c r="B21" s="285" t="s">
        <v>124</v>
      </c>
      <c r="C21" s="308" t="s">
        <v>107</v>
      </c>
      <c r="D21" s="285" t="s">
        <v>110</v>
      </c>
      <c r="E21" s="376">
        <v>7586.54064277206</v>
      </c>
      <c r="F21" s="295"/>
      <c r="G21" s="326"/>
      <c r="H21" s="302"/>
      <c r="I21" s="326"/>
      <c r="J21" s="326"/>
    </row>
    <row r="22" spans="2:10" ht="15.75" x14ac:dyDescent="0.25">
      <c r="B22" s="283" t="s">
        <v>125</v>
      </c>
      <c r="C22" s="306" t="s">
        <v>107</v>
      </c>
      <c r="D22" s="283" t="s">
        <v>112</v>
      </c>
      <c r="E22" s="375">
        <v>7811.1022457981135</v>
      </c>
      <c r="F22" s="332"/>
      <c r="G22" s="248"/>
      <c r="H22" s="294"/>
      <c r="I22" s="248"/>
      <c r="J22" s="248"/>
    </row>
    <row r="23" spans="2:10" ht="15.75" x14ac:dyDescent="0.25">
      <c r="B23" s="338" t="s">
        <v>48</v>
      </c>
      <c r="C23" s="423" t="s">
        <v>126</v>
      </c>
      <c r="D23" s="424"/>
      <c r="E23" s="425"/>
      <c r="F23" s="423" t="s">
        <v>126</v>
      </c>
      <c r="G23" s="424"/>
      <c r="H23" s="424"/>
      <c r="I23" s="424"/>
      <c r="J23" s="425"/>
    </row>
    <row r="24" spans="2:10" ht="31.5" x14ac:dyDescent="0.25">
      <c r="B24" s="287" t="s">
        <v>127</v>
      </c>
      <c r="C24" s="340" t="s">
        <v>128</v>
      </c>
      <c r="D24" s="432" t="s">
        <v>98</v>
      </c>
      <c r="E24" s="359">
        <v>761.7</v>
      </c>
      <c r="F24" s="353" t="str">
        <f>C24</f>
        <v>Ремонт сетей ТВС от ТК 50 до ТК 56</v>
      </c>
      <c r="G24" s="250" t="str">
        <f>D24</f>
        <v>2019 год</v>
      </c>
      <c r="H24" s="300">
        <v>0</v>
      </c>
      <c r="I24" s="284">
        <f>H24-E24</f>
        <v>-761.7</v>
      </c>
      <c r="J24" s="250" t="s">
        <v>99</v>
      </c>
    </row>
    <row r="25" spans="2:10" ht="31.5" x14ac:dyDescent="0.25">
      <c r="B25" s="286" t="s">
        <v>129</v>
      </c>
      <c r="C25" s="341" t="s">
        <v>130</v>
      </c>
      <c r="D25" s="433"/>
      <c r="E25" s="361">
        <v>2638.67</v>
      </c>
      <c r="F25" s="344" t="str">
        <f>C25</f>
        <v xml:space="preserve">Ремонт сетей ТВС от ТК 23 до ТК 30 </v>
      </c>
      <c r="G25" s="248" t="str">
        <f>D24</f>
        <v>2019 год</v>
      </c>
      <c r="H25" s="294">
        <v>0</v>
      </c>
      <c r="I25" s="309">
        <f>H25-E25</f>
        <v>-2638.67</v>
      </c>
      <c r="J25" s="275" t="s">
        <v>99</v>
      </c>
    </row>
    <row r="26" spans="2:10" ht="31.5" x14ac:dyDescent="0.25">
      <c r="B26" s="287" t="s">
        <v>131</v>
      </c>
      <c r="C26" s="342" t="s">
        <v>132</v>
      </c>
      <c r="D26" s="434" t="s">
        <v>102</v>
      </c>
      <c r="E26" s="374">
        <v>776.65250000000003</v>
      </c>
      <c r="F26" s="303" t="str">
        <f>C26</f>
        <v>Ремонт сетей ТВС и ГВС от д. 29 по ул. Шахтная до д. 7 по ул. Ревкома Чукотки</v>
      </c>
      <c r="G26" s="250" t="str">
        <f>D26</f>
        <v>2020 год</v>
      </c>
      <c r="H26" s="300">
        <v>0</v>
      </c>
      <c r="I26" s="284">
        <f>H26-E26</f>
        <v>-776.65250000000003</v>
      </c>
      <c r="J26" s="250" t="s">
        <v>103</v>
      </c>
    </row>
    <row r="27" spans="2:10" ht="15.75" x14ac:dyDescent="0.25">
      <c r="B27" s="283" t="s">
        <v>133</v>
      </c>
      <c r="C27" s="306" t="s">
        <v>107</v>
      </c>
      <c r="D27" s="435"/>
      <c r="E27" s="375">
        <v>2690.7048131962724</v>
      </c>
      <c r="F27" s="344" t="str">
        <f>C27</f>
        <v>Ремонт сетей холодного водоснабжения</v>
      </c>
      <c r="G27" s="275" t="str">
        <f>D26</f>
        <v>2020 год</v>
      </c>
      <c r="H27" s="294">
        <v>0</v>
      </c>
      <c r="I27" s="213">
        <f>H27-E27</f>
        <v>-2690.7048131962724</v>
      </c>
      <c r="J27" s="275" t="s">
        <v>103</v>
      </c>
    </row>
    <row r="28" spans="2:10" ht="15.75" x14ac:dyDescent="0.25">
      <c r="B28" s="287" t="s">
        <v>137</v>
      </c>
      <c r="C28" s="313" t="s">
        <v>107</v>
      </c>
      <c r="D28" s="287" t="s">
        <v>33</v>
      </c>
      <c r="E28" s="374">
        <v>3556.2603547066265</v>
      </c>
      <c r="F28" s="303" t="s">
        <v>245</v>
      </c>
      <c r="G28" s="205" t="str">
        <f>D28</f>
        <v>2021 год</v>
      </c>
      <c r="H28" s="300">
        <f>SUM(H29:H31)</f>
        <v>3775.0588100000004</v>
      </c>
      <c r="I28" s="284">
        <f>H28-E28</f>
        <v>218.79845529337399</v>
      </c>
      <c r="J28" s="250"/>
    </row>
    <row r="29" spans="2:10" ht="15.75" x14ac:dyDescent="0.25">
      <c r="B29" s="285"/>
      <c r="C29" s="308"/>
      <c r="D29" s="285"/>
      <c r="E29" s="376"/>
      <c r="F29" s="295" t="s">
        <v>243</v>
      </c>
      <c r="G29" s="354">
        <v>44459</v>
      </c>
      <c r="H29" s="302">
        <v>2748.8298500000001</v>
      </c>
      <c r="I29" s="302"/>
      <c r="J29" s="357" t="s">
        <v>138</v>
      </c>
    </row>
    <row r="30" spans="2:10" ht="15.75" x14ac:dyDescent="0.25">
      <c r="B30" s="285"/>
      <c r="C30" s="308"/>
      <c r="D30" s="285"/>
      <c r="E30" s="376"/>
      <c r="F30" s="295" t="s">
        <v>134</v>
      </c>
      <c r="G30" s="315">
        <v>44561</v>
      </c>
      <c r="H30" s="302">
        <v>29.997599999999998</v>
      </c>
      <c r="I30" s="314"/>
      <c r="J30" s="357" t="s">
        <v>135</v>
      </c>
    </row>
    <row r="31" spans="2:10" ht="15.75" x14ac:dyDescent="0.25">
      <c r="B31" s="204"/>
      <c r="C31" s="162"/>
      <c r="D31" s="326"/>
      <c r="E31" s="377"/>
      <c r="F31" s="355" t="s">
        <v>136</v>
      </c>
      <c r="G31" s="356">
        <v>44562</v>
      </c>
      <c r="H31" s="203">
        <v>996.23136</v>
      </c>
      <c r="I31" s="329"/>
      <c r="J31" s="275"/>
    </row>
    <row r="32" spans="2:10" ht="15.75" x14ac:dyDescent="0.25">
      <c r="B32" s="333" t="s">
        <v>139</v>
      </c>
      <c r="C32" s="334" t="s">
        <v>107</v>
      </c>
      <c r="D32" s="333" t="s">
        <v>110</v>
      </c>
      <c r="E32" s="378">
        <v>3665.0599523847113</v>
      </c>
      <c r="F32" s="307"/>
      <c r="G32" s="242"/>
      <c r="H32" s="335"/>
      <c r="I32" s="242"/>
      <c r="J32" s="242"/>
    </row>
    <row r="33" spans="2:13" ht="15.75" x14ac:dyDescent="0.25">
      <c r="B33" s="330" t="s">
        <v>140</v>
      </c>
      <c r="C33" s="331" t="s">
        <v>107</v>
      </c>
      <c r="D33" s="330" t="s">
        <v>112</v>
      </c>
      <c r="E33" s="376">
        <v>3773.5457269752992</v>
      </c>
      <c r="F33" s="332"/>
      <c r="G33" s="176"/>
      <c r="H33" s="298"/>
      <c r="I33" s="176"/>
      <c r="J33" s="176"/>
    </row>
    <row r="34" spans="2:13" ht="15.75" x14ac:dyDescent="0.25">
      <c r="B34" s="338" t="s">
        <v>50</v>
      </c>
      <c r="C34" s="426" t="s">
        <v>141</v>
      </c>
      <c r="D34" s="427"/>
      <c r="E34" s="428"/>
      <c r="F34" s="426" t="s">
        <v>141</v>
      </c>
      <c r="G34" s="427"/>
      <c r="H34" s="427"/>
      <c r="I34" s="427"/>
      <c r="J34" s="428"/>
    </row>
    <row r="35" spans="2:13" ht="31.5" x14ac:dyDescent="0.25">
      <c r="B35" s="333" t="s">
        <v>142</v>
      </c>
      <c r="C35" s="343" t="s">
        <v>143</v>
      </c>
      <c r="D35" s="242" t="s">
        <v>98</v>
      </c>
      <c r="E35" s="367">
        <v>2792.7918000000009</v>
      </c>
      <c r="F35" s="307" t="str">
        <f>C35</f>
        <v>Ремонт сетей ТВС от СК16 до УТ 13</v>
      </c>
      <c r="G35" s="242" t="str">
        <f>D35</f>
        <v>2019 год</v>
      </c>
      <c r="H35" s="335">
        <v>0</v>
      </c>
      <c r="I35" s="337">
        <f>H35-E35</f>
        <v>-2792.7918000000009</v>
      </c>
      <c r="J35" s="350" t="s">
        <v>99</v>
      </c>
    </row>
    <row r="36" spans="2:13" ht="15.75" x14ac:dyDescent="0.25">
      <c r="B36" s="333" t="s">
        <v>144</v>
      </c>
      <c r="C36" s="334" t="s">
        <v>145</v>
      </c>
      <c r="D36" s="333" t="s">
        <v>102</v>
      </c>
      <c r="E36" s="368">
        <v>2847.8097984600008</v>
      </c>
      <c r="F36" s="307" t="str">
        <f>C36</f>
        <v>Ремонт сетей ТВС от УТ 13а до УТ 9а</v>
      </c>
      <c r="G36" s="242" t="str">
        <f>D36</f>
        <v>2020 год</v>
      </c>
      <c r="H36" s="335">
        <v>0</v>
      </c>
      <c r="I36" s="337">
        <f>H36-E36</f>
        <v>-2847.8097984600008</v>
      </c>
      <c r="J36" s="242" t="s">
        <v>103</v>
      </c>
    </row>
    <row r="37" spans="2:13" ht="15.75" x14ac:dyDescent="0.25">
      <c r="B37" s="347" t="s">
        <v>146</v>
      </c>
      <c r="C37" s="313" t="s">
        <v>107</v>
      </c>
      <c r="D37" s="287" t="s">
        <v>33</v>
      </c>
      <c r="E37" s="369">
        <v>2920.8276416925155</v>
      </c>
      <c r="F37" s="303" t="s">
        <v>245</v>
      </c>
      <c r="G37" s="250" t="str">
        <f>D37</f>
        <v>2021 год</v>
      </c>
      <c r="H37" s="300">
        <f>SUM(H38,H39)</f>
        <v>11131.912</v>
      </c>
      <c r="I37" s="284">
        <f>H37-E37</f>
        <v>8211.0843583074857</v>
      </c>
      <c r="J37" s="250"/>
    </row>
    <row r="38" spans="2:13" ht="15.75" x14ac:dyDescent="0.25">
      <c r="B38" s="358"/>
      <c r="C38" s="328"/>
      <c r="D38" s="327"/>
      <c r="E38" s="370"/>
      <c r="F38" s="296" t="s">
        <v>258</v>
      </c>
      <c r="G38" s="326" t="str">
        <f>G37</f>
        <v>2021 год</v>
      </c>
      <c r="H38" s="297">
        <v>6928.7555000000002</v>
      </c>
      <c r="I38" s="329">
        <v>4007.9278583074802</v>
      </c>
      <c r="J38" s="326"/>
    </row>
    <row r="39" spans="2:13" ht="15.75" x14ac:dyDescent="0.25">
      <c r="B39" s="348"/>
      <c r="C39" s="346"/>
      <c r="D39" s="346"/>
      <c r="E39" s="371"/>
      <c r="F39" s="344" t="s">
        <v>136</v>
      </c>
      <c r="G39" s="248"/>
      <c r="H39" s="294">
        <v>4203.1565000000001</v>
      </c>
      <c r="I39" s="309">
        <f>H39-E39</f>
        <v>4203.1565000000001</v>
      </c>
      <c r="J39" s="248" t="s">
        <v>138</v>
      </c>
      <c r="M39" t="s">
        <v>242</v>
      </c>
    </row>
    <row r="40" spans="2:13" ht="15.75" x14ac:dyDescent="0.25">
      <c r="B40" s="285" t="s">
        <v>147</v>
      </c>
      <c r="C40" s="308" t="s">
        <v>107</v>
      </c>
      <c r="D40" s="285" t="s">
        <v>110</v>
      </c>
      <c r="E40" s="372">
        <v>3010.1869238054228</v>
      </c>
      <c r="F40" s="295"/>
      <c r="G40" s="251"/>
      <c r="H40" s="302"/>
      <c r="I40" s="251"/>
      <c r="J40" s="251"/>
    </row>
    <row r="41" spans="2:13" ht="15.75" x14ac:dyDescent="0.25">
      <c r="B41" s="179" t="s">
        <v>148</v>
      </c>
      <c r="C41" s="196" t="s">
        <v>107</v>
      </c>
      <c r="D41" s="179" t="s">
        <v>112</v>
      </c>
      <c r="E41" s="373">
        <v>3099.2884567500637</v>
      </c>
      <c r="F41" s="189"/>
      <c r="G41" s="172"/>
      <c r="H41" s="188"/>
      <c r="I41" s="172"/>
      <c r="J41" s="172"/>
    </row>
    <row r="42" spans="2:13" ht="15.75" x14ac:dyDescent="0.25">
      <c r="B42" s="338" t="s">
        <v>52</v>
      </c>
      <c r="C42" s="426" t="s">
        <v>149</v>
      </c>
      <c r="D42" s="427"/>
      <c r="E42" s="428"/>
      <c r="F42" s="426" t="s">
        <v>149</v>
      </c>
      <c r="G42" s="427"/>
      <c r="H42" s="427"/>
      <c r="I42" s="427"/>
      <c r="J42" s="428"/>
    </row>
    <row r="43" spans="2:13" ht="31.5" x14ac:dyDescent="0.25">
      <c r="B43" s="333" t="s">
        <v>150</v>
      </c>
      <c r="C43" s="343" t="s">
        <v>151</v>
      </c>
      <c r="D43" s="333" t="s">
        <v>98</v>
      </c>
      <c r="E43" s="362">
        <v>3309.6234330508487</v>
      </c>
      <c r="F43" s="349" t="s">
        <v>244</v>
      </c>
      <c r="G43" s="242">
        <v>2019</v>
      </c>
      <c r="H43" s="335">
        <v>201.90899999999999</v>
      </c>
      <c r="I43" s="337">
        <f>H43-E43</f>
        <v>-3107.7144330508486</v>
      </c>
      <c r="J43" s="350" t="s">
        <v>99</v>
      </c>
    </row>
    <row r="44" spans="2:13" ht="15.75" x14ac:dyDescent="0.25">
      <c r="B44" s="287" t="s">
        <v>152</v>
      </c>
      <c r="C44" s="342" t="s">
        <v>153</v>
      </c>
      <c r="D44" s="287" t="s">
        <v>102</v>
      </c>
      <c r="E44" s="359">
        <v>1430.55</v>
      </c>
      <c r="F44" s="303" t="str">
        <f t="shared" ref="F44:G46" si="1">C44</f>
        <v>Устройство ограждения водозабора</v>
      </c>
      <c r="G44" s="250" t="str">
        <f t="shared" si="1"/>
        <v>2020 год</v>
      </c>
      <c r="H44" s="300">
        <v>0</v>
      </c>
      <c r="I44" s="284">
        <v>-1430.55</v>
      </c>
      <c r="J44" s="250" t="s">
        <v>103</v>
      </c>
    </row>
    <row r="45" spans="2:13" ht="15.75" x14ac:dyDescent="0.25">
      <c r="B45" s="283" t="s">
        <v>154</v>
      </c>
      <c r="C45" s="306" t="s">
        <v>107</v>
      </c>
      <c r="D45" s="283" t="s">
        <v>102</v>
      </c>
      <c r="E45" s="361">
        <v>1944.2730146819506</v>
      </c>
      <c r="F45" s="344" t="str">
        <f t="shared" si="1"/>
        <v>Ремонт сетей холодного водоснабжения</v>
      </c>
      <c r="G45" s="248" t="str">
        <f t="shared" si="1"/>
        <v>2020 год</v>
      </c>
      <c r="H45" s="294">
        <v>0</v>
      </c>
      <c r="I45" s="309">
        <v>-1944.2730146819506</v>
      </c>
      <c r="J45" s="248" t="s">
        <v>103</v>
      </c>
    </row>
    <row r="46" spans="2:13" ht="15.75" x14ac:dyDescent="0.25">
      <c r="B46" s="327" t="s">
        <v>155</v>
      </c>
      <c r="C46" s="328" t="s">
        <v>107</v>
      </c>
      <c r="D46" s="327" t="s">
        <v>33</v>
      </c>
      <c r="E46" s="366">
        <v>3461.3534767783967</v>
      </c>
      <c r="F46" s="296" t="str">
        <f t="shared" si="1"/>
        <v>Ремонт сетей холодного водоснабжения</v>
      </c>
      <c r="G46" s="326" t="str">
        <f t="shared" si="1"/>
        <v>2021 год</v>
      </c>
      <c r="H46" s="297">
        <f>0</f>
        <v>0</v>
      </c>
      <c r="I46" s="329">
        <f>H46-E46</f>
        <v>-3461.3534767783967</v>
      </c>
      <c r="J46" s="326"/>
    </row>
    <row r="47" spans="2:13" ht="15.75" x14ac:dyDescent="0.25">
      <c r="B47" s="333" t="s">
        <v>156</v>
      </c>
      <c r="C47" s="334" t="s">
        <v>107</v>
      </c>
      <c r="D47" s="333" t="s">
        <v>110</v>
      </c>
      <c r="E47" s="362">
        <v>3567.2495102891939</v>
      </c>
      <c r="F47" s="293"/>
      <c r="G47" s="242"/>
      <c r="H47" s="335"/>
      <c r="I47" s="242"/>
      <c r="J47" s="242"/>
    </row>
    <row r="48" spans="2:13" ht="15.75" x14ac:dyDescent="0.25">
      <c r="B48" s="330" t="s">
        <v>157</v>
      </c>
      <c r="C48" s="331" t="s">
        <v>107</v>
      </c>
      <c r="D48" s="330" t="s">
        <v>112</v>
      </c>
      <c r="E48" s="363">
        <v>3672.8400957937542</v>
      </c>
      <c r="F48" s="332"/>
      <c r="G48" s="275"/>
      <c r="H48" s="298"/>
      <c r="I48" s="275"/>
      <c r="J48" s="275"/>
    </row>
    <row r="49" spans="2:10" ht="15.75" x14ac:dyDescent="0.25">
      <c r="B49" s="338" t="s">
        <v>58</v>
      </c>
      <c r="C49" s="426" t="s">
        <v>158</v>
      </c>
      <c r="D49" s="427"/>
      <c r="E49" s="428"/>
      <c r="F49" s="426" t="s">
        <v>158</v>
      </c>
      <c r="G49" s="427"/>
      <c r="H49" s="427"/>
      <c r="I49" s="427"/>
      <c r="J49" s="428"/>
    </row>
    <row r="50" spans="2:10" ht="31.5" x14ac:dyDescent="0.25">
      <c r="B50" s="333" t="s">
        <v>60</v>
      </c>
      <c r="C50" s="343" t="s">
        <v>159</v>
      </c>
      <c r="D50" s="333" t="s">
        <v>98</v>
      </c>
      <c r="E50" s="364">
        <v>4076.8860000000004</v>
      </c>
      <c r="F50" s="307" t="str">
        <f>C50</f>
        <v xml:space="preserve">Ремонт сетей ХВС </v>
      </c>
      <c r="G50" s="242" t="str">
        <f>D50</f>
        <v>2019 год</v>
      </c>
      <c r="H50" s="335">
        <v>0</v>
      </c>
      <c r="I50" s="337">
        <f>H50-E50</f>
        <v>-4076.8860000000004</v>
      </c>
      <c r="J50" s="350" t="s">
        <v>99</v>
      </c>
    </row>
    <row r="51" spans="2:10" ht="15.75" x14ac:dyDescent="0.25">
      <c r="B51" s="333" t="s">
        <v>160</v>
      </c>
      <c r="C51" s="334" t="s">
        <v>159</v>
      </c>
      <c r="D51" s="333" t="s">
        <v>102</v>
      </c>
      <c r="E51" s="362">
        <v>4157.2006542000008</v>
      </c>
      <c r="F51" s="307" t="str">
        <f>C51</f>
        <v xml:space="preserve">Ремонт сетей ХВС </v>
      </c>
      <c r="G51" s="242" t="str">
        <f t="shared" ref="G51:G52" si="2">D51</f>
        <v>2020 год</v>
      </c>
      <c r="H51" s="335">
        <v>0</v>
      </c>
      <c r="I51" s="337">
        <f t="shared" ref="I51:I52" si="3">H51-E51</f>
        <v>-4157.2006542000008</v>
      </c>
      <c r="J51" s="242" t="s">
        <v>103</v>
      </c>
    </row>
    <row r="52" spans="2:10" ht="15.75" x14ac:dyDescent="0.25">
      <c r="B52" s="333" t="s">
        <v>161</v>
      </c>
      <c r="C52" s="334" t="s">
        <v>107</v>
      </c>
      <c r="D52" s="333" t="s">
        <v>33</v>
      </c>
      <c r="E52" s="362">
        <v>4263.7912789736893</v>
      </c>
      <c r="F52" s="307" t="str">
        <f>C52</f>
        <v>Ремонт сетей холодного водоснабжения</v>
      </c>
      <c r="G52" s="242" t="str">
        <f t="shared" si="2"/>
        <v>2021 год</v>
      </c>
      <c r="H52" s="335">
        <v>0</v>
      </c>
      <c r="I52" s="337">
        <f t="shared" si="3"/>
        <v>-4263.7912789736893</v>
      </c>
      <c r="J52" s="242"/>
    </row>
    <row r="53" spans="2:10" ht="15.75" x14ac:dyDescent="0.25">
      <c r="B53" s="327" t="s">
        <v>162</v>
      </c>
      <c r="C53" s="328" t="s">
        <v>107</v>
      </c>
      <c r="D53" s="327" t="s">
        <v>110</v>
      </c>
      <c r="E53" s="365">
        <v>4394.2369520869388</v>
      </c>
      <c r="F53" s="299"/>
      <c r="G53" s="326"/>
      <c r="H53" s="297"/>
      <c r="I53" s="326"/>
      <c r="J53" s="326"/>
    </row>
    <row r="54" spans="2:10" ht="15.75" x14ac:dyDescent="0.25">
      <c r="B54" s="333" t="s">
        <v>163</v>
      </c>
      <c r="C54" s="334" t="s">
        <v>107</v>
      </c>
      <c r="D54" s="333" t="s">
        <v>112</v>
      </c>
      <c r="E54" s="364">
        <v>4524.3063658687124</v>
      </c>
      <c r="F54" s="293"/>
      <c r="G54" s="242"/>
      <c r="H54" s="335"/>
      <c r="I54" s="242"/>
      <c r="J54" s="242"/>
    </row>
    <row r="55" spans="2:10" ht="15.75" x14ac:dyDescent="0.25">
      <c r="B55" s="152" t="s">
        <v>68</v>
      </c>
      <c r="C55" s="423" t="s">
        <v>164</v>
      </c>
      <c r="D55" s="424"/>
      <c r="E55" s="425"/>
      <c r="F55" s="423" t="s">
        <v>164</v>
      </c>
      <c r="G55" s="424"/>
      <c r="H55" s="424"/>
      <c r="I55" s="424"/>
      <c r="J55" s="425"/>
    </row>
    <row r="56" spans="2:10" ht="15.75" x14ac:dyDescent="0.25">
      <c r="B56" s="183" t="s">
        <v>71</v>
      </c>
      <c r="C56" s="151" t="s">
        <v>165</v>
      </c>
      <c r="D56" s="434" t="s">
        <v>98</v>
      </c>
      <c r="E56" s="359">
        <v>1210.93</v>
      </c>
      <c r="F56" s="303" t="str">
        <f>C56</f>
        <v>Ремонт сетей ТВС от 1УТ12 до 1УТ18</v>
      </c>
      <c r="G56" s="174" t="str">
        <f>D56</f>
        <v>2019 год</v>
      </c>
      <c r="H56" s="193">
        <v>0</v>
      </c>
      <c r="I56" s="181">
        <v>-1210.93</v>
      </c>
      <c r="J56" s="442" t="s">
        <v>99</v>
      </c>
    </row>
    <row r="57" spans="2:10" ht="15.75" x14ac:dyDescent="0.25">
      <c r="B57" s="178" t="s">
        <v>76</v>
      </c>
      <c r="C57" s="201" t="s">
        <v>166</v>
      </c>
      <c r="D57" s="431"/>
      <c r="E57" s="360">
        <v>1760.61</v>
      </c>
      <c r="F57" s="304" t="str">
        <f>C57</f>
        <v>Ремонт сетей ТВС от 2УТ19 до 2УТ 22.2</v>
      </c>
      <c r="G57" s="173" t="str">
        <f>D56</f>
        <v>2019 год</v>
      </c>
      <c r="H57" s="191">
        <v>0</v>
      </c>
      <c r="I57" s="180">
        <v>-1760.61</v>
      </c>
      <c r="J57" s="443"/>
    </row>
    <row r="58" spans="2:10" ht="15.75" x14ac:dyDescent="0.25">
      <c r="B58" s="179" t="s">
        <v>167</v>
      </c>
      <c r="C58" s="207" t="s">
        <v>168</v>
      </c>
      <c r="D58" s="435"/>
      <c r="E58" s="361">
        <v>1325.55</v>
      </c>
      <c r="F58" s="344" t="str">
        <f>C58</f>
        <v>Ремонт сетей ТВС от 3УТ17 до 3УТ 20</v>
      </c>
      <c r="G58" s="172" t="str">
        <f>D56</f>
        <v>2019 год</v>
      </c>
      <c r="H58" s="188">
        <v>0</v>
      </c>
      <c r="I58" s="198">
        <v>-1325.55</v>
      </c>
      <c r="J58" s="444"/>
    </row>
    <row r="59" spans="2:10" ht="15.75" x14ac:dyDescent="0.25">
      <c r="B59" s="183" t="s">
        <v>169</v>
      </c>
      <c r="C59" s="161" t="s">
        <v>170</v>
      </c>
      <c r="D59" s="183" t="s">
        <v>102</v>
      </c>
      <c r="E59" s="359">
        <v>1162.6057499999999</v>
      </c>
      <c r="F59" s="303" t="str">
        <f>C59</f>
        <v>Ремонт сетей ТВС от 2УТ12 до 2УТ16</v>
      </c>
      <c r="G59" s="174" t="str">
        <f>D59</f>
        <v>2020 год</v>
      </c>
      <c r="H59" s="181">
        <v>0</v>
      </c>
      <c r="I59" s="181">
        <v>-1162.6057499999999</v>
      </c>
      <c r="J59" s="174" t="s">
        <v>103</v>
      </c>
    </row>
    <row r="60" spans="2:10" ht="15.75" x14ac:dyDescent="0.25">
      <c r="B60" s="178" t="s">
        <v>171</v>
      </c>
      <c r="C60" s="195" t="s">
        <v>172</v>
      </c>
      <c r="D60" s="178" t="s">
        <v>102</v>
      </c>
      <c r="E60" s="360">
        <v>1537.5622499999999</v>
      </c>
      <c r="F60" s="304" t="str">
        <f>C60</f>
        <v>Ремонт сетей ТВС от 1УТ5 до 1УТ10</v>
      </c>
      <c r="G60" s="173" t="str">
        <f>D60</f>
        <v>2020 год</v>
      </c>
      <c r="H60" s="191">
        <v>0</v>
      </c>
      <c r="I60" s="180">
        <v>-1537.5622499999999</v>
      </c>
      <c r="J60" s="173" t="s">
        <v>103</v>
      </c>
    </row>
    <row r="61" spans="2:10" ht="15.75" x14ac:dyDescent="0.25">
      <c r="B61" s="179" t="s">
        <v>173</v>
      </c>
      <c r="C61" s="196" t="s">
        <v>107</v>
      </c>
      <c r="D61" s="179" t="s">
        <v>102</v>
      </c>
      <c r="E61" s="361">
        <v>1681.5755043147474</v>
      </c>
      <c r="F61" s="344" t="str">
        <f>C61</f>
        <v>Ремонт сетей холодного водоснабжения</v>
      </c>
      <c r="G61" s="172" t="str">
        <f>D61</f>
        <v>2020 год</v>
      </c>
      <c r="H61" s="188">
        <v>0</v>
      </c>
      <c r="I61" s="198">
        <v>-1681.5755043147474</v>
      </c>
      <c r="J61" s="172" t="s">
        <v>103</v>
      </c>
    </row>
    <row r="62" spans="2:10" ht="15.75" x14ac:dyDescent="0.25">
      <c r="B62" s="160" t="s">
        <v>174</v>
      </c>
      <c r="C62" s="159" t="s">
        <v>107</v>
      </c>
      <c r="D62" s="160" t="s">
        <v>33</v>
      </c>
      <c r="E62" s="362">
        <v>4494.0914077653779</v>
      </c>
      <c r="F62" s="197" t="s">
        <v>246</v>
      </c>
      <c r="G62" s="164" t="str">
        <f>D62</f>
        <v>2021 год</v>
      </c>
      <c r="H62" s="158">
        <v>1762.5090299999999</v>
      </c>
      <c r="I62" s="157">
        <v>-2731.5823777653777</v>
      </c>
      <c r="J62" s="164" t="s">
        <v>175</v>
      </c>
    </row>
    <row r="63" spans="2:10" ht="15.75" x14ac:dyDescent="0.25">
      <c r="B63" s="153" t="s">
        <v>176</v>
      </c>
      <c r="C63" s="159" t="s">
        <v>107</v>
      </c>
      <c r="D63" s="160" t="s">
        <v>110</v>
      </c>
      <c r="E63" s="362">
        <v>4631.582842116155</v>
      </c>
      <c r="F63" s="187"/>
      <c r="G63" s="164"/>
      <c r="H63" s="158"/>
      <c r="I63" s="164"/>
      <c r="J63" s="164"/>
    </row>
    <row r="64" spans="2:10" ht="15.75" x14ac:dyDescent="0.25">
      <c r="B64" s="156" t="s">
        <v>177</v>
      </c>
      <c r="C64" s="155" t="s">
        <v>107</v>
      </c>
      <c r="D64" s="156" t="s">
        <v>112</v>
      </c>
      <c r="E64" s="363">
        <v>4768.6776942427932</v>
      </c>
      <c r="F64" s="154"/>
      <c r="G64" s="176"/>
      <c r="H64" s="192"/>
      <c r="I64" s="176"/>
      <c r="J64" s="176"/>
    </row>
    <row r="65" spans="2:10" ht="5.25" customHeight="1" x14ac:dyDescent="0.25">
      <c r="B65" s="390"/>
      <c r="C65" s="391"/>
      <c r="D65" s="390"/>
      <c r="E65" s="392"/>
      <c r="F65" s="393"/>
      <c r="G65" s="393"/>
      <c r="H65" s="394"/>
      <c r="I65" s="393"/>
      <c r="J65" s="393"/>
    </row>
    <row r="66" spans="2:10" ht="15.75" x14ac:dyDescent="0.25">
      <c r="B66" s="421" t="s">
        <v>178</v>
      </c>
      <c r="C66" s="422"/>
      <c r="D66" s="385" t="str">
        <f>D56</f>
        <v>2019 год</v>
      </c>
      <c r="E66" s="384">
        <f>SUM(E7,E15:E18,E24:E25,E35,E43,E50,E56:E58)</f>
        <v>28859.749061864411</v>
      </c>
      <c r="F66" s="389" t="str">
        <f>B66</f>
        <v>Итого:</v>
      </c>
      <c r="G66" s="387" t="str">
        <f>D66</f>
        <v>2019 год</v>
      </c>
      <c r="H66" s="384">
        <f>SUM(H7,H15:H18,H24:H25,H35,H43,H50,H56:H58)</f>
        <v>201.90899999999999</v>
      </c>
      <c r="I66" s="384">
        <f>H66-E66</f>
        <v>-28657.840061864412</v>
      </c>
      <c r="J66" s="388"/>
    </row>
    <row r="67" spans="2:10" ht="15.75" customHeight="1" x14ac:dyDescent="0.25">
      <c r="B67" s="421" t="s">
        <v>178</v>
      </c>
      <c r="C67" s="422"/>
      <c r="D67" s="385" t="str">
        <f>D59</f>
        <v>2020 год</v>
      </c>
      <c r="E67" s="384">
        <f>SUM(E8:E10,E19,E26:E27,E36,E44:E45,E51,E59:E61)</f>
        <v>29428.286973894159</v>
      </c>
      <c r="F67" s="389" t="str">
        <f t="shared" ref="F67:F70" si="4">B67</f>
        <v>Итого:</v>
      </c>
      <c r="G67" s="387" t="str">
        <f t="shared" ref="G67:G70" si="5">D67</f>
        <v>2020 год</v>
      </c>
      <c r="H67" s="384">
        <f>SUM(H8:H10,H19,H26:H27,H36,H44:H45,H51,H59:H61)</f>
        <v>0</v>
      </c>
      <c r="I67" s="384">
        <f>H67-E67</f>
        <v>-29428.286973894159</v>
      </c>
      <c r="J67" s="388"/>
    </row>
    <row r="68" spans="2:10" ht="15.75" customHeight="1" x14ac:dyDescent="0.25">
      <c r="B68" s="421" t="s">
        <v>178</v>
      </c>
      <c r="C68" s="422"/>
      <c r="D68" s="385" t="str">
        <f>D62</f>
        <v>2021 год</v>
      </c>
      <c r="E68" s="384">
        <f>SUM(E11,E20,E28:E31,E37:E39,E46,E52,E62)</f>
        <v>30182.828251904815</v>
      </c>
      <c r="F68" s="389" t="str">
        <f t="shared" si="4"/>
        <v>Итого:</v>
      </c>
      <c r="G68" s="387" t="str">
        <f t="shared" si="5"/>
        <v>2021 год</v>
      </c>
      <c r="H68" s="384">
        <f>SUM(H11,H20,H28,H37,H46,H52,H62)</f>
        <v>16669.47984</v>
      </c>
      <c r="I68" s="384">
        <f>H68-E68</f>
        <v>-13513.348411904815</v>
      </c>
      <c r="J68" s="388"/>
    </row>
    <row r="69" spans="2:10" ht="15.75" customHeight="1" x14ac:dyDescent="0.25">
      <c r="B69" s="421" t="s">
        <v>178</v>
      </c>
      <c r="C69" s="422"/>
      <c r="D69" s="385" t="str">
        <f>D63</f>
        <v>2022 год</v>
      </c>
      <c r="E69" s="384">
        <f>SUM(E12,E21,E32,E40,E47,E53,E63)</f>
        <v>31106.236338786832</v>
      </c>
      <c r="F69" s="389" t="str">
        <f t="shared" si="4"/>
        <v>Итого:</v>
      </c>
      <c r="G69" s="387" t="str">
        <f t="shared" si="5"/>
        <v>2022 год</v>
      </c>
      <c r="H69" s="384"/>
      <c r="I69" s="388"/>
      <c r="J69" s="388"/>
    </row>
    <row r="70" spans="2:10" ht="15.75" customHeight="1" x14ac:dyDescent="0.25">
      <c r="B70" s="421" t="s">
        <v>178</v>
      </c>
      <c r="C70" s="422"/>
      <c r="D70" s="386" t="str">
        <f>D64</f>
        <v>2023 год</v>
      </c>
      <c r="E70" s="384">
        <f>SUM(E13,E22,E33,E41,E48,E54,E64)</f>
        <v>32026.980934414922</v>
      </c>
      <c r="F70" s="389" t="str">
        <f t="shared" si="4"/>
        <v>Итого:</v>
      </c>
      <c r="G70" s="387" t="str">
        <f t="shared" si="5"/>
        <v>2023 год</v>
      </c>
      <c r="H70" s="384"/>
      <c r="I70" s="310"/>
      <c r="J70" s="386"/>
    </row>
    <row r="71" spans="2:10" ht="15.75" x14ac:dyDescent="0.25">
      <c r="B71" s="165"/>
      <c r="C71" s="166"/>
      <c r="D71" s="167"/>
      <c r="E71" s="163"/>
      <c r="F71" s="166"/>
      <c r="G71" s="167"/>
      <c r="H71" s="163"/>
      <c r="I71" s="163"/>
      <c r="J71" s="163"/>
    </row>
    <row r="72" spans="2:10" ht="15.75" x14ac:dyDescent="0.25">
      <c r="B72" s="439" t="s">
        <v>179</v>
      </c>
      <c r="C72" s="439"/>
      <c r="D72" s="439"/>
      <c r="E72" s="439"/>
      <c r="F72" s="439"/>
      <c r="G72" s="439"/>
      <c r="H72" s="439"/>
      <c r="I72" s="439"/>
      <c r="J72" s="439"/>
    </row>
    <row r="73" spans="2:10" ht="15.75" x14ac:dyDescent="0.25">
      <c r="B73" s="436" t="s">
        <v>86</v>
      </c>
      <c r="C73" s="430" t="s">
        <v>87</v>
      </c>
      <c r="D73" s="430"/>
      <c r="E73" s="430"/>
      <c r="F73" s="430" t="s">
        <v>88</v>
      </c>
      <c r="G73" s="430"/>
      <c r="H73" s="430"/>
      <c r="I73" s="440" t="s">
        <v>89</v>
      </c>
      <c r="J73" s="440" t="s">
        <v>180</v>
      </c>
    </row>
    <row r="74" spans="2:10" ht="78.75" x14ac:dyDescent="0.25">
      <c r="B74" s="437"/>
      <c r="C74" s="164" t="s">
        <v>91</v>
      </c>
      <c r="D74" s="164" t="s">
        <v>92</v>
      </c>
      <c r="E74" s="187" t="s">
        <v>93</v>
      </c>
      <c r="F74" s="164" t="s">
        <v>91</v>
      </c>
      <c r="G74" s="164" t="s">
        <v>92</v>
      </c>
      <c r="H74" s="187" t="s">
        <v>94</v>
      </c>
      <c r="I74" s="440"/>
      <c r="J74" s="440"/>
    </row>
    <row r="75" spans="2:10" ht="15.75" x14ac:dyDescent="0.25">
      <c r="B75" s="164">
        <v>1</v>
      </c>
      <c r="C75" s="164">
        <v>2</v>
      </c>
      <c r="D75" s="164">
        <v>3</v>
      </c>
      <c r="E75" s="187">
        <v>4</v>
      </c>
      <c r="F75" s="187">
        <v>5</v>
      </c>
      <c r="G75" s="164">
        <v>6</v>
      </c>
      <c r="H75" s="187">
        <v>7</v>
      </c>
      <c r="I75" s="184">
        <v>8</v>
      </c>
      <c r="J75" s="184">
        <v>9</v>
      </c>
    </row>
    <row r="76" spans="2:10" ht="15.75" x14ac:dyDescent="0.25">
      <c r="B76" s="168" t="s">
        <v>39</v>
      </c>
      <c r="C76" s="168"/>
      <c r="D76" s="168"/>
      <c r="E76" s="186"/>
      <c r="F76" s="168"/>
      <c r="G76" s="168"/>
      <c r="H76" s="186"/>
      <c r="I76" s="185"/>
      <c r="J76" s="185"/>
    </row>
    <row r="77" spans="2:10" ht="15.75" x14ac:dyDescent="0.25">
      <c r="B77" s="169" t="s">
        <v>178</v>
      </c>
      <c r="C77" s="175"/>
      <c r="D77" s="170"/>
      <c r="E77" s="175"/>
      <c r="F77" s="175"/>
      <c r="G77" s="170"/>
      <c r="H77" s="199"/>
      <c r="I77" s="185"/>
      <c r="J77" s="185"/>
    </row>
    <row r="78" spans="2:10" x14ac:dyDescent="0.25">
      <c r="B78" s="429" t="s">
        <v>181</v>
      </c>
      <c r="C78" s="429"/>
      <c r="D78" s="429"/>
      <c r="E78" s="429"/>
      <c r="F78" s="429"/>
      <c r="G78" s="429"/>
      <c r="H78" s="429"/>
      <c r="I78" s="163"/>
      <c r="J78" s="163"/>
    </row>
    <row r="79" spans="2:10" ht="15.75" x14ac:dyDescent="0.25">
      <c r="B79" s="171"/>
      <c r="C79" s="171"/>
      <c r="D79" s="171"/>
      <c r="E79" s="163"/>
      <c r="F79" s="171"/>
      <c r="G79" s="171"/>
      <c r="H79" s="163"/>
      <c r="I79" s="163"/>
      <c r="J79" s="163"/>
    </row>
    <row r="80" spans="2:10" ht="15.75" x14ac:dyDescent="0.25">
      <c r="B80" s="438" t="s">
        <v>182</v>
      </c>
      <c r="C80" s="438"/>
      <c r="D80" s="438"/>
      <c r="E80" s="438"/>
      <c r="F80" s="438"/>
      <c r="G80" s="438"/>
      <c r="H80" s="438"/>
      <c r="I80" s="438"/>
      <c r="J80" s="438"/>
    </row>
    <row r="81" spans="2:10" ht="15.75" x14ac:dyDescent="0.25">
      <c r="B81" s="436" t="s">
        <v>183</v>
      </c>
      <c r="C81" s="430" t="s">
        <v>87</v>
      </c>
      <c r="D81" s="430"/>
      <c r="E81" s="430"/>
      <c r="F81" s="430" t="s">
        <v>88</v>
      </c>
      <c r="G81" s="430"/>
      <c r="H81" s="430"/>
      <c r="I81" s="440" t="s">
        <v>89</v>
      </c>
      <c r="J81" s="440" t="s">
        <v>180</v>
      </c>
    </row>
    <row r="82" spans="2:10" ht="78.75" x14ac:dyDescent="0.25">
      <c r="B82" s="437"/>
      <c r="C82" s="164" t="s">
        <v>91</v>
      </c>
      <c r="D82" s="164" t="s">
        <v>92</v>
      </c>
      <c r="E82" s="187" t="s">
        <v>93</v>
      </c>
      <c r="F82" s="164" t="s">
        <v>91</v>
      </c>
      <c r="G82" s="164" t="s">
        <v>92</v>
      </c>
      <c r="H82" s="187" t="s">
        <v>94</v>
      </c>
      <c r="I82" s="440"/>
      <c r="J82" s="440"/>
    </row>
    <row r="83" spans="2:10" ht="15.75" x14ac:dyDescent="0.25">
      <c r="B83" s="164">
        <v>1</v>
      </c>
      <c r="C83" s="164">
        <v>2</v>
      </c>
      <c r="D83" s="164">
        <v>3</v>
      </c>
      <c r="E83" s="187">
        <v>4</v>
      </c>
      <c r="F83" s="187">
        <v>5</v>
      </c>
      <c r="G83" s="164">
        <v>6</v>
      </c>
      <c r="H83" s="187">
        <v>7</v>
      </c>
      <c r="I83" s="184">
        <v>8</v>
      </c>
      <c r="J83" s="184">
        <v>9</v>
      </c>
    </row>
    <row r="84" spans="2:10" ht="15.75" x14ac:dyDescent="0.25">
      <c r="B84" s="168" t="s">
        <v>39</v>
      </c>
      <c r="C84" s="168"/>
      <c r="D84" s="168"/>
      <c r="E84" s="186"/>
      <c r="F84" s="168"/>
      <c r="G84" s="168"/>
      <c r="H84" s="186"/>
      <c r="I84" s="185"/>
      <c r="J84" s="185"/>
    </row>
    <row r="85" spans="2:10" ht="15.75" x14ac:dyDescent="0.25">
      <c r="B85" s="169" t="s">
        <v>178</v>
      </c>
      <c r="C85" s="175"/>
      <c r="D85" s="170"/>
      <c r="E85" s="175"/>
      <c r="F85" s="175"/>
      <c r="G85" s="170"/>
      <c r="H85" s="199"/>
      <c r="I85" s="185"/>
      <c r="J85" s="185"/>
    </row>
    <row r="86" spans="2:10" x14ac:dyDescent="0.25">
      <c r="B86" s="429" t="s">
        <v>184</v>
      </c>
      <c r="C86" s="429"/>
      <c r="D86" s="429"/>
      <c r="E86" s="429"/>
      <c r="F86" s="429"/>
      <c r="G86" s="429"/>
      <c r="H86" s="429"/>
      <c r="I86" s="163"/>
      <c r="J86" s="163"/>
    </row>
  </sheetData>
  <mergeCells count="46">
    <mergeCell ref="B1:J1"/>
    <mergeCell ref="I3:I4"/>
    <mergeCell ref="J3:J4"/>
    <mergeCell ref="I73:I74"/>
    <mergeCell ref="J73:J74"/>
    <mergeCell ref="B2:H2"/>
    <mergeCell ref="C3:E3"/>
    <mergeCell ref="F3:H3"/>
    <mergeCell ref="B3:B4"/>
    <mergeCell ref="J56:J58"/>
    <mergeCell ref="B70:C70"/>
    <mergeCell ref="B86:H86"/>
    <mergeCell ref="C73:E73"/>
    <mergeCell ref="D15:D18"/>
    <mergeCell ref="D24:D25"/>
    <mergeCell ref="D8:D10"/>
    <mergeCell ref="D26:D27"/>
    <mergeCell ref="F81:H81"/>
    <mergeCell ref="C81:E81"/>
    <mergeCell ref="B81:B82"/>
    <mergeCell ref="B78:H78"/>
    <mergeCell ref="F73:H73"/>
    <mergeCell ref="B73:B74"/>
    <mergeCell ref="B80:J80"/>
    <mergeCell ref="B72:J72"/>
    <mergeCell ref="I81:I82"/>
    <mergeCell ref="J81:J82"/>
    <mergeCell ref="F14:J14"/>
    <mergeCell ref="C14:E14"/>
    <mergeCell ref="C6:E6"/>
    <mergeCell ref="F6:J6"/>
    <mergeCell ref="F23:J23"/>
    <mergeCell ref="C23:E23"/>
    <mergeCell ref="C34:E34"/>
    <mergeCell ref="F34:J34"/>
    <mergeCell ref="F42:J42"/>
    <mergeCell ref="C42:E42"/>
    <mergeCell ref="C49:E49"/>
    <mergeCell ref="F49:J49"/>
    <mergeCell ref="B69:C69"/>
    <mergeCell ref="C55:E55"/>
    <mergeCell ref="F55:J55"/>
    <mergeCell ref="B66:C66"/>
    <mergeCell ref="B67:C67"/>
    <mergeCell ref="B68:C68"/>
    <mergeCell ref="D56:D5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K17" sqref="K17"/>
    </sheetView>
  </sheetViews>
  <sheetFormatPr defaultRowHeight="15" x14ac:dyDescent="0.25"/>
  <cols>
    <col min="1" max="1" width="4.7109375" bestFit="1" customWidth="1"/>
    <col min="2" max="2" width="26.7109375" bestFit="1" customWidth="1"/>
    <col min="3" max="3" width="11.28515625" bestFit="1" customWidth="1"/>
    <col min="4" max="6" width="11.42578125" bestFit="1" customWidth="1"/>
    <col min="7" max="7" width="26.7109375" bestFit="1" customWidth="1"/>
    <col min="8" max="8" width="11.28515625" bestFit="1" customWidth="1"/>
    <col min="9" max="11" width="11.42578125" bestFit="1" customWidth="1"/>
  </cols>
  <sheetData>
    <row r="1" spans="1:11" ht="15.75" x14ac:dyDescent="0.25">
      <c r="A1" s="445" t="s">
        <v>186</v>
      </c>
      <c r="B1" s="445"/>
      <c r="C1" s="445"/>
      <c r="D1" s="445"/>
      <c r="E1" s="445"/>
      <c r="F1" s="445"/>
      <c r="G1" s="446"/>
      <c r="H1" s="446"/>
      <c r="I1" s="446"/>
      <c r="J1" s="217"/>
      <c r="K1" s="217"/>
    </row>
    <row r="2" spans="1:11" ht="15.75" x14ac:dyDescent="0.25">
      <c r="A2" s="440" t="s">
        <v>187</v>
      </c>
      <c r="B2" s="447" t="s">
        <v>87</v>
      </c>
      <c r="C2" s="448"/>
      <c r="D2" s="448"/>
      <c r="E2" s="448"/>
      <c r="F2" s="449"/>
      <c r="G2" s="447" t="s">
        <v>88</v>
      </c>
      <c r="H2" s="448"/>
      <c r="I2" s="448"/>
      <c r="J2" s="448"/>
      <c r="K2" s="449"/>
    </row>
    <row r="3" spans="1:11" ht="31.5" x14ac:dyDescent="0.25">
      <c r="A3" s="440"/>
      <c r="B3" s="434" t="s">
        <v>188</v>
      </c>
      <c r="C3" s="434" t="s">
        <v>18</v>
      </c>
      <c r="D3" s="234" t="s">
        <v>189</v>
      </c>
      <c r="E3" s="234" t="s">
        <v>189</v>
      </c>
      <c r="F3" s="234" t="s">
        <v>189</v>
      </c>
      <c r="G3" s="434" t="s">
        <v>188</v>
      </c>
      <c r="H3" s="434" t="s">
        <v>18</v>
      </c>
      <c r="I3" s="225" t="s">
        <v>189</v>
      </c>
      <c r="J3" s="225" t="s">
        <v>189</v>
      </c>
      <c r="K3" s="225" t="s">
        <v>189</v>
      </c>
    </row>
    <row r="4" spans="1:11" ht="15.75" x14ac:dyDescent="0.25">
      <c r="A4" s="440"/>
      <c r="B4" s="435"/>
      <c r="C4" s="435"/>
      <c r="D4" s="225" t="s">
        <v>98</v>
      </c>
      <c r="E4" s="225" t="s">
        <v>102</v>
      </c>
      <c r="F4" s="225" t="s">
        <v>33</v>
      </c>
      <c r="G4" s="435"/>
      <c r="H4" s="435"/>
      <c r="I4" s="225" t="s">
        <v>98</v>
      </c>
      <c r="J4" s="225" t="s">
        <v>102</v>
      </c>
      <c r="K4" s="225" t="s">
        <v>33</v>
      </c>
    </row>
    <row r="5" spans="1:11" ht="15.75" x14ac:dyDescent="0.25">
      <c r="A5" s="225">
        <v>1</v>
      </c>
      <c r="B5" s="225">
        <v>2</v>
      </c>
      <c r="C5" s="225">
        <v>3</v>
      </c>
      <c r="D5" s="225">
        <v>4</v>
      </c>
      <c r="E5" s="225">
        <v>5</v>
      </c>
      <c r="F5" s="225">
        <v>6</v>
      </c>
      <c r="G5" s="225">
        <v>7</v>
      </c>
      <c r="H5" s="225">
        <v>8</v>
      </c>
      <c r="I5" s="225">
        <v>9</v>
      </c>
      <c r="J5" s="225">
        <v>10</v>
      </c>
      <c r="K5" s="225">
        <v>11</v>
      </c>
    </row>
    <row r="6" spans="1:11" ht="15.75" x14ac:dyDescent="0.25">
      <c r="A6" s="223" t="s">
        <v>39</v>
      </c>
      <c r="B6" s="224" t="s">
        <v>113</v>
      </c>
      <c r="C6" s="228" t="s">
        <v>190</v>
      </c>
      <c r="D6" s="229">
        <v>8129.034633809184</v>
      </c>
      <c r="E6" s="235">
        <v>18019.905878798832</v>
      </c>
      <c r="F6" s="235">
        <v>19206.116031953687</v>
      </c>
      <c r="G6" s="224" t="s">
        <v>113</v>
      </c>
      <c r="H6" s="228" t="s">
        <v>190</v>
      </c>
      <c r="I6" s="229">
        <v>7962.2926899999984</v>
      </c>
      <c r="J6" s="229">
        <v>21405.615389999999</v>
      </c>
      <c r="K6" s="229">
        <v>9286.9939000000013</v>
      </c>
    </row>
    <row r="7" spans="1:11" ht="15.75" x14ac:dyDescent="0.25">
      <c r="A7" s="222" t="s">
        <v>46</v>
      </c>
      <c r="B7" s="218" t="s">
        <v>95</v>
      </c>
      <c r="C7" s="226" t="s">
        <v>190</v>
      </c>
      <c r="D7" s="229">
        <v>96518.528922995654</v>
      </c>
      <c r="E7" s="235">
        <v>159181.05862314804</v>
      </c>
      <c r="F7" s="235">
        <v>182936.39051707412</v>
      </c>
      <c r="G7" s="218" t="s">
        <v>95</v>
      </c>
      <c r="H7" s="226" t="s">
        <v>190</v>
      </c>
      <c r="I7" s="229">
        <v>112427.34836</v>
      </c>
      <c r="J7" s="229">
        <v>155304.45554999998</v>
      </c>
      <c r="K7" s="229">
        <v>118564.58710999999</v>
      </c>
    </row>
    <row r="8" spans="1:11" ht="15.75" x14ac:dyDescent="0.25">
      <c r="A8" s="220" t="s">
        <v>48</v>
      </c>
      <c r="B8" s="218" t="s">
        <v>191</v>
      </c>
      <c r="C8" s="226" t="s">
        <v>190</v>
      </c>
      <c r="D8" s="230">
        <v>4056.0023288018124</v>
      </c>
      <c r="E8" s="236">
        <v>12085.571933196254</v>
      </c>
      <c r="F8" s="236">
        <v>12957.043124249438</v>
      </c>
      <c r="G8" s="218" t="s">
        <v>191</v>
      </c>
      <c r="H8" s="226" t="s">
        <v>190</v>
      </c>
      <c r="I8" s="230">
        <v>3206.3113699999994</v>
      </c>
      <c r="J8" s="230">
        <v>22950.774870000001</v>
      </c>
      <c r="K8" s="230">
        <v>4561.5736100000004</v>
      </c>
    </row>
    <row r="9" spans="1:11" ht="15.75" x14ac:dyDescent="0.25">
      <c r="A9" s="220" t="s">
        <v>50</v>
      </c>
      <c r="B9" s="218" t="s">
        <v>126</v>
      </c>
      <c r="C9" s="226" t="s">
        <v>190</v>
      </c>
      <c r="D9" s="229">
        <v>16857.005984867083</v>
      </c>
      <c r="E9" s="238">
        <v>69854.635358104235</v>
      </c>
      <c r="F9" s="239">
        <v>69834.210925991443</v>
      </c>
      <c r="G9" s="218" t="s">
        <v>126</v>
      </c>
      <c r="H9" s="226" t="s">
        <v>190</v>
      </c>
      <c r="I9" s="229">
        <v>14469.712740000001</v>
      </c>
      <c r="J9" s="229">
        <v>122517.29884</v>
      </c>
      <c r="K9" s="229">
        <v>21693.558519999999</v>
      </c>
    </row>
    <row r="10" spans="1:11" ht="15.75" x14ac:dyDescent="0.25">
      <c r="A10" s="220" t="s">
        <v>52</v>
      </c>
      <c r="B10" s="218" t="s">
        <v>141</v>
      </c>
      <c r="C10" s="226" t="s">
        <v>190</v>
      </c>
      <c r="D10" s="229">
        <v>10786.314680603004</v>
      </c>
      <c r="E10" s="235">
        <v>24052.338201006012</v>
      </c>
      <c r="F10" s="235">
        <v>22754.515167458321</v>
      </c>
      <c r="G10" s="218" t="s">
        <v>141</v>
      </c>
      <c r="H10" s="226" t="s">
        <v>190</v>
      </c>
      <c r="I10" s="229">
        <v>9394.4160400000001</v>
      </c>
      <c r="J10" s="229">
        <v>41685.110330000003</v>
      </c>
      <c r="K10" s="229">
        <v>12036.565979999999</v>
      </c>
    </row>
    <row r="11" spans="1:11" ht="15.75" x14ac:dyDescent="0.25">
      <c r="A11" s="220" t="s">
        <v>58</v>
      </c>
      <c r="B11" s="218" t="s">
        <v>192</v>
      </c>
      <c r="C11" s="226" t="s">
        <v>190</v>
      </c>
      <c r="D11" s="229">
        <v>7515.4594792914568</v>
      </c>
      <c r="E11" s="235">
        <v>25528.157531187888</v>
      </c>
      <c r="F11" s="235">
        <v>31126.821999272306</v>
      </c>
      <c r="G11" s="218" t="s">
        <v>192</v>
      </c>
      <c r="H11" s="226" t="s">
        <v>190</v>
      </c>
      <c r="I11" s="229">
        <v>6688.8791300000012</v>
      </c>
      <c r="J11" s="229">
        <v>45879.930619999999</v>
      </c>
      <c r="K11" s="229">
        <v>10282.906080000002</v>
      </c>
    </row>
    <row r="12" spans="1:11" ht="15.75" x14ac:dyDescent="0.25">
      <c r="A12" s="220" t="s">
        <v>68</v>
      </c>
      <c r="B12" s="218" t="s">
        <v>149</v>
      </c>
      <c r="C12" s="226" t="s">
        <v>190</v>
      </c>
      <c r="D12" s="229">
        <v>2203.9873483506385</v>
      </c>
      <c r="E12" s="235">
        <v>15938.977933153754</v>
      </c>
      <c r="F12" s="235">
        <v>18089.832382535493</v>
      </c>
      <c r="G12" s="218" t="s">
        <v>149</v>
      </c>
      <c r="H12" s="226" t="s">
        <v>190</v>
      </c>
      <c r="I12" s="229">
        <v>2605.32431</v>
      </c>
      <c r="J12" s="229">
        <v>32280.09345</v>
      </c>
      <c r="K12" s="229">
        <v>2950.6323899999998</v>
      </c>
    </row>
    <row r="13" spans="1:11" ht="15.75" x14ac:dyDescent="0.25">
      <c r="A13" s="220" t="s">
        <v>193</v>
      </c>
      <c r="B13" s="218" t="s">
        <v>194</v>
      </c>
      <c r="C13" s="226" t="s">
        <v>190</v>
      </c>
      <c r="D13" s="229">
        <v>1969.3449397223924</v>
      </c>
      <c r="E13" s="235">
        <v>8026.7695656216492</v>
      </c>
      <c r="F13" s="235">
        <v>9922.3723068876825</v>
      </c>
      <c r="G13" s="218" t="s">
        <v>194</v>
      </c>
      <c r="H13" s="226" t="s">
        <v>190</v>
      </c>
      <c r="I13" s="232">
        <v>3006.2103299999999</v>
      </c>
      <c r="J13" s="232">
        <v>25275.709669999993</v>
      </c>
      <c r="K13" s="232">
        <v>3635.7056300000004</v>
      </c>
    </row>
    <row r="14" spans="1:11" ht="15.75" x14ac:dyDescent="0.25">
      <c r="A14" s="220" t="s">
        <v>195</v>
      </c>
      <c r="B14" s="218" t="s">
        <v>158</v>
      </c>
      <c r="C14" s="226" t="s">
        <v>190</v>
      </c>
      <c r="D14" s="229">
        <v>5296.0634225477152</v>
      </c>
      <c r="E14" s="235">
        <v>23534.441486734329</v>
      </c>
      <c r="F14" s="235">
        <v>21080.845468661377</v>
      </c>
      <c r="G14" s="218" t="s">
        <v>158</v>
      </c>
      <c r="H14" s="226" t="s">
        <v>190</v>
      </c>
      <c r="I14" s="232">
        <v>6124.3571699999993</v>
      </c>
      <c r="J14" s="232">
        <v>43519.536619999999</v>
      </c>
      <c r="K14" s="232">
        <v>7323.6947399999999</v>
      </c>
    </row>
    <row r="15" spans="1:11" ht="15.75" x14ac:dyDescent="0.25">
      <c r="A15" s="220" t="s">
        <v>196</v>
      </c>
      <c r="B15" s="218" t="s">
        <v>197</v>
      </c>
      <c r="C15" s="226" t="s">
        <v>190</v>
      </c>
      <c r="D15" s="229">
        <v>10987.357169231509</v>
      </c>
      <c r="E15" s="235">
        <v>21016.532502105896</v>
      </c>
      <c r="F15" s="235">
        <v>22456.026598117889</v>
      </c>
      <c r="G15" s="218" t="s">
        <v>197</v>
      </c>
      <c r="H15" s="226" t="s">
        <v>190</v>
      </c>
      <c r="I15" s="232">
        <v>16154.96688</v>
      </c>
      <c r="J15" s="232">
        <v>29875.261780000001</v>
      </c>
      <c r="K15" s="232">
        <v>18291.900820000003</v>
      </c>
    </row>
    <row r="16" spans="1:11" ht="15.75" x14ac:dyDescent="0.25">
      <c r="A16" s="220" t="s">
        <v>198</v>
      </c>
      <c r="B16" s="218" t="s">
        <v>199</v>
      </c>
      <c r="C16" s="226" t="s">
        <v>190</v>
      </c>
      <c r="D16" s="229">
        <v>8483.3849376690087</v>
      </c>
      <c r="E16" s="235">
        <v>23318.285278169591</v>
      </c>
      <c r="F16" s="235">
        <v>20961.960896010416</v>
      </c>
      <c r="G16" s="218" t="s">
        <v>199</v>
      </c>
      <c r="H16" s="226" t="s">
        <v>190</v>
      </c>
      <c r="I16" s="232">
        <v>9052.6176599999999</v>
      </c>
      <c r="J16" s="232">
        <v>31935.516060000002</v>
      </c>
      <c r="K16" s="232">
        <v>9805.4881999999998</v>
      </c>
    </row>
    <row r="17" spans="1:11" ht="15.75" x14ac:dyDescent="0.25">
      <c r="A17" s="220" t="s">
        <v>200</v>
      </c>
      <c r="B17" s="218" t="s">
        <v>164</v>
      </c>
      <c r="C17" s="226" t="s">
        <v>190</v>
      </c>
      <c r="D17" s="229">
        <v>23568.448320177296</v>
      </c>
      <c r="E17" s="235">
        <v>61926.485279070439</v>
      </c>
      <c r="F17" s="235">
        <v>65116.546789630498</v>
      </c>
      <c r="G17" s="218" t="s">
        <v>164</v>
      </c>
      <c r="H17" s="226" t="s">
        <v>190</v>
      </c>
      <c r="I17" s="232">
        <v>23845.505280000005</v>
      </c>
      <c r="J17" s="232">
        <v>68647.01397</v>
      </c>
      <c r="K17" s="232">
        <v>31187.070220000001</v>
      </c>
    </row>
    <row r="18" spans="1:11" ht="15.75" x14ac:dyDescent="0.25">
      <c r="A18" s="221" t="s">
        <v>201</v>
      </c>
      <c r="B18" s="219" t="s">
        <v>202</v>
      </c>
      <c r="C18" s="227" t="s">
        <v>190</v>
      </c>
      <c r="D18" s="231">
        <v>2123.2763033039218</v>
      </c>
      <c r="E18" s="237">
        <v>15601.488640796402</v>
      </c>
      <c r="F18" s="237">
        <v>13767.817397675997</v>
      </c>
      <c r="G18" s="219" t="s">
        <v>202</v>
      </c>
      <c r="H18" s="227" t="s">
        <v>190</v>
      </c>
      <c r="I18" s="233">
        <v>2067.8322899999998</v>
      </c>
      <c r="J18" s="233">
        <v>17928.272959999998</v>
      </c>
      <c r="K18" s="233">
        <v>2168.4513299999999</v>
      </c>
    </row>
  </sheetData>
  <mergeCells count="8">
    <mergeCell ref="G3:G4"/>
    <mergeCell ref="H3:H4"/>
    <mergeCell ref="A1:I1"/>
    <mergeCell ref="A2:A4"/>
    <mergeCell ref="B3:B4"/>
    <mergeCell ref="C3:C4"/>
    <mergeCell ref="B2:F2"/>
    <mergeCell ref="G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topLeftCell="AJ1" workbookViewId="0">
      <selection activeCell="BC8" sqref="BC8"/>
    </sheetView>
  </sheetViews>
  <sheetFormatPr defaultRowHeight="15" x14ac:dyDescent="0.25"/>
  <cols>
    <col min="1" max="1" width="5.7109375" bestFit="1" customWidth="1"/>
    <col min="2" max="2" width="84.28515625" customWidth="1"/>
    <col min="3" max="3" width="12.42578125" customWidth="1"/>
    <col min="4" max="5" width="6.140625" bestFit="1" customWidth="1"/>
    <col min="6" max="6" width="10.42578125" bestFit="1" customWidth="1"/>
    <col min="7" max="7" width="22.42578125" bestFit="1" customWidth="1"/>
    <col min="8" max="9" width="7.28515625" bestFit="1" customWidth="1"/>
    <col min="10" max="10" width="10.42578125" bestFit="1" customWidth="1"/>
    <col min="11" max="11" width="22.42578125" bestFit="1" customWidth="1"/>
    <col min="12" max="13" width="6.140625" bestFit="1" customWidth="1"/>
    <col min="14" max="14" width="10.42578125" bestFit="1" customWidth="1"/>
    <col min="15" max="15" width="22.42578125" bestFit="1" customWidth="1"/>
    <col min="16" max="17" width="6.140625" bestFit="1" customWidth="1"/>
    <col min="18" max="18" width="10.42578125" bestFit="1" customWidth="1"/>
    <col min="19" max="19" width="18.42578125" bestFit="1" customWidth="1"/>
    <col min="20" max="20" width="6.140625" bestFit="1" customWidth="1"/>
    <col min="21" max="21" width="7.28515625" bestFit="1" customWidth="1"/>
    <col min="22" max="22" width="10.42578125" bestFit="1" customWidth="1"/>
    <col min="23" max="23" width="18.42578125" bestFit="1" customWidth="1"/>
    <col min="24" max="25" width="6.140625" bestFit="1" customWidth="1"/>
    <col min="26" max="26" width="10.42578125" bestFit="1" customWidth="1"/>
    <col min="27" max="27" width="22.42578125" bestFit="1" customWidth="1"/>
    <col min="28" max="29" width="6.140625" bestFit="1" customWidth="1"/>
    <col min="30" max="30" width="10.42578125" bestFit="1" customWidth="1"/>
    <col min="31" max="31" width="18.42578125" bestFit="1" customWidth="1"/>
    <col min="32" max="33" width="6.140625" bestFit="1" customWidth="1"/>
    <col min="34" max="34" width="10.42578125" bestFit="1" customWidth="1"/>
    <col min="35" max="35" width="22.7109375" bestFit="1" customWidth="1"/>
    <col min="36" max="37" width="6.140625" bestFit="1" customWidth="1"/>
    <col min="38" max="38" width="10.42578125" bestFit="1" customWidth="1"/>
    <col min="39" max="39" width="18.42578125" bestFit="1" customWidth="1"/>
    <col min="40" max="41" width="6.140625" bestFit="1" customWidth="1"/>
    <col min="42" max="42" width="10.42578125" bestFit="1" customWidth="1"/>
    <col min="43" max="43" width="22.42578125" bestFit="1" customWidth="1"/>
    <col min="44" max="45" width="6.140625" bestFit="1" customWidth="1"/>
    <col min="46" max="46" width="10.42578125" bestFit="1" customWidth="1"/>
    <col min="47" max="47" width="22.42578125" bestFit="1" customWidth="1"/>
    <col min="48" max="49" width="7.28515625" bestFit="1" customWidth="1"/>
    <col min="50" max="50" width="10.42578125" bestFit="1" customWidth="1"/>
    <col min="51" max="51" width="22.42578125" bestFit="1" customWidth="1"/>
    <col min="52" max="53" width="6.140625" bestFit="1" customWidth="1"/>
    <col min="54" max="54" width="10.42578125" bestFit="1" customWidth="1"/>
    <col min="55" max="55" width="22.42578125" bestFit="1" customWidth="1"/>
  </cols>
  <sheetData>
    <row r="1" spans="1:55" ht="15.75" x14ac:dyDescent="0.25">
      <c r="A1" s="399" t="s">
        <v>203</v>
      </c>
      <c r="B1" s="399"/>
      <c r="C1" s="399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241"/>
      <c r="BB1" s="241"/>
      <c r="BC1" s="241"/>
    </row>
    <row r="2" spans="1:55" x14ac:dyDescent="0.25">
      <c r="A2" s="451" t="s">
        <v>185</v>
      </c>
      <c r="B2" s="451" t="s">
        <v>204</v>
      </c>
      <c r="C2" s="451" t="s">
        <v>241</v>
      </c>
      <c r="D2" s="460" t="s">
        <v>205</v>
      </c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2"/>
    </row>
    <row r="3" spans="1:55" x14ac:dyDescent="0.25">
      <c r="A3" s="452"/>
      <c r="B3" s="452"/>
      <c r="C3" s="452"/>
      <c r="D3" s="457" t="s">
        <v>113</v>
      </c>
      <c r="E3" s="458"/>
      <c r="F3" s="458"/>
      <c r="G3" s="459"/>
      <c r="H3" s="457" t="s">
        <v>95</v>
      </c>
      <c r="I3" s="458"/>
      <c r="J3" s="458"/>
      <c r="K3" s="459"/>
      <c r="L3" s="457" t="s">
        <v>191</v>
      </c>
      <c r="M3" s="458"/>
      <c r="N3" s="458"/>
      <c r="O3" s="459"/>
      <c r="P3" s="457" t="s">
        <v>126</v>
      </c>
      <c r="Q3" s="458"/>
      <c r="R3" s="458"/>
      <c r="S3" s="459"/>
      <c r="T3" s="457" t="s">
        <v>141</v>
      </c>
      <c r="U3" s="458"/>
      <c r="V3" s="458"/>
      <c r="W3" s="459"/>
      <c r="X3" s="457" t="s">
        <v>192</v>
      </c>
      <c r="Y3" s="458"/>
      <c r="Z3" s="458"/>
      <c r="AA3" s="459"/>
      <c r="AB3" s="457" t="s">
        <v>149</v>
      </c>
      <c r="AC3" s="458"/>
      <c r="AD3" s="458"/>
      <c r="AE3" s="459"/>
      <c r="AF3" s="457" t="s">
        <v>194</v>
      </c>
      <c r="AG3" s="458"/>
      <c r="AH3" s="458"/>
      <c r="AI3" s="459"/>
      <c r="AJ3" s="457" t="s">
        <v>158</v>
      </c>
      <c r="AK3" s="458"/>
      <c r="AL3" s="458"/>
      <c r="AM3" s="459"/>
      <c r="AN3" s="457" t="s">
        <v>197</v>
      </c>
      <c r="AO3" s="458"/>
      <c r="AP3" s="458"/>
      <c r="AQ3" s="459"/>
      <c r="AR3" s="457" t="s">
        <v>199</v>
      </c>
      <c r="AS3" s="458"/>
      <c r="AT3" s="458"/>
      <c r="AU3" s="459"/>
      <c r="AV3" s="457" t="s">
        <v>164</v>
      </c>
      <c r="AW3" s="458"/>
      <c r="AX3" s="458"/>
      <c r="AY3" s="459"/>
      <c r="AZ3" s="457" t="s">
        <v>202</v>
      </c>
      <c r="BA3" s="458"/>
      <c r="BB3" s="458"/>
      <c r="BC3" s="459"/>
    </row>
    <row r="4" spans="1:55" x14ac:dyDescent="0.25">
      <c r="A4" s="452"/>
      <c r="B4" s="452"/>
      <c r="C4" s="452"/>
      <c r="D4" s="454" t="s">
        <v>33</v>
      </c>
      <c r="E4" s="454"/>
      <c r="F4" s="455" t="s">
        <v>206</v>
      </c>
      <c r="G4" s="455" t="s">
        <v>90</v>
      </c>
      <c r="H4" s="454" t="s">
        <v>33</v>
      </c>
      <c r="I4" s="454"/>
      <c r="J4" s="455" t="s">
        <v>206</v>
      </c>
      <c r="K4" s="455" t="s">
        <v>90</v>
      </c>
      <c r="L4" s="454" t="s">
        <v>33</v>
      </c>
      <c r="M4" s="454"/>
      <c r="N4" s="455" t="s">
        <v>206</v>
      </c>
      <c r="O4" s="455" t="s">
        <v>90</v>
      </c>
      <c r="P4" s="454" t="s">
        <v>33</v>
      </c>
      <c r="Q4" s="454"/>
      <c r="R4" s="455" t="s">
        <v>206</v>
      </c>
      <c r="S4" s="455" t="s">
        <v>90</v>
      </c>
      <c r="T4" s="454" t="s">
        <v>33</v>
      </c>
      <c r="U4" s="454"/>
      <c r="V4" s="455" t="s">
        <v>206</v>
      </c>
      <c r="W4" s="455" t="s">
        <v>90</v>
      </c>
      <c r="X4" s="454" t="s">
        <v>33</v>
      </c>
      <c r="Y4" s="454"/>
      <c r="Z4" s="455" t="s">
        <v>206</v>
      </c>
      <c r="AA4" s="455" t="s">
        <v>90</v>
      </c>
      <c r="AB4" s="454" t="s">
        <v>33</v>
      </c>
      <c r="AC4" s="454"/>
      <c r="AD4" s="455" t="s">
        <v>206</v>
      </c>
      <c r="AE4" s="455" t="s">
        <v>90</v>
      </c>
      <c r="AF4" s="454" t="s">
        <v>33</v>
      </c>
      <c r="AG4" s="454"/>
      <c r="AH4" s="455" t="s">
        <v>206</v>
      </c>
      <c r="AI4" s="455" t="s">
        <v>90</v>
      </c>
      <c r="AJ4" s="454" t="s">
        <v>33</v>
      </c>
      <c r="AK4" s="454"/>
      <c r="AL4" s="455" t="s">
        <v>206</v>
      </c>
      <c r="AM4" s="455" t="s">
        <v>90</v>
      </c>
      <c r="AN4" s="454" t="s">
        <v>33</v>
      </c>
      <c r="AO4" s="454"/>
      <c r="AP4" s="455" t="s">
        <v>206</v>
      </c>
      <c r="AQ4" s="455" t="s">
        <v>90</v>
      </c>
      <c r="AR4" s="454" t="s">
        <v>33</v>
      </c>
      <c r="AS4" s="454"/>
      <c r="AT4" s="455" t="s">
        <v>206</v>
      </c>
      <c r="AU4" s="455" t="s">
        <v>90</v>
      </c>
      <c r="AV4" s="454" t="s">
        <v>33</v>
      </c>
      <c r="AW4" s="454"/>
      <c r="AX4" s="455" t="s">
        <v>206</v>
      </c>
      <c r="AY4" s="455" t="s">
        <v>90</v>
      </c>
      <c r="AZ4" s="454" t="s">
        <v>33</v>
      </c>
      <c r="BA4" s="454"/>
      <c r="BB4" s="455" t="s">
        <v>206</v>
      </c>
      <c r="BC4" s="455" t="s">
        <v>90</v>
      </c>
    </row>
    <row r="5" spans="1:55" x14ac:dyDescent="0.25">
      <c r="A5" s="453"/>
      <c r="B5" s="453"/>
      <c r="C5" s="453"/>
      <c r="D5" s="276" t="s">
        <v>34</v>
      </c>
      <c r="E5" s="276" t="s">
        <v>35</v>
      </c>
      <c r="F5" s="456"/>
      <c r="G5" s="456"/>
      <c r="H5" s="276" t="s">
        <v>34</v>
      </c>
      <c r="I5" s="276" t="s">
        <v>35</v>
      </c>
      <c r="J5" s="456"/>
      <c r="K5" s="456"/>
      <c r="L5" s="276" t="s">
        <v>34</v>
      </c>
      <c r="M5" s="276" t="s">
        <v>35</v>
      </c>
      <c r="N5" s="456"/>
      <c r="O5" s="456"/>
      <c r="P5" s="276" t="s">
        <v>34</v>
      </c>
      <c r="Q5" s="276" t="s">
        <v>35</v>
      </c>
      <c r="R5" s="456"/>
      <c r="S5" s="456"/>
      <c r="T5" s="276" t="s">
        <v>34</v>
      </c>
      <c r="U5" s="276" t="s">
        <v>35</v>
      </c>
      <c r="V5" s="456"/>
      <c r="W5" s="456"/>
      <c r="X5" s="276" t="s">
        <v>34</v>
      </c>
      <c r="Y5" s="276" t="s">
        <v>35</v>
      </c>
      <c r="Z5" s="456"/>
      <c r="AA5" s="456"/>
      <c r="AB5" s="276" t="s">
        <v>34</v>
      </c>
      <c r="AC5" s="276" t="s">
        <v>35</v>
      </c>
      <c r="AD5" s="456"/>
      <c r="AE5" s="456"/>
      <c r="AF5" s="276" t="s">
        <v>34</v>
      </c>
      <c r="AG5" s="276" t="s">
        <v>35</v>
      </c>
      <c r="AH5" s="456"/>
      <c r="AI5" s="456"/>
      <c r="AJ5" s="276" t="s">
        <v>34</v>
      </c>
      <c r="AK5" s="276" t="s">
        <v>35</v>
      </c>
      <c r="AL5" s="456"/>
      <c r="AM5" s="456"/>
      <c r="AN5" s="276" t="s">
        <v>34</v>
      </c>
      <c r="AO5" s="276" t="s">
        <v>35</v>
      </c>
      <c r="AP5" s="456"/>
      <c r="AQ5" s="456"/>
      <c r="AR5" s="276" t="s">
        <v>34</v>
      </c>
      <c r="AS5" s="276" t="s">
        <v>35</v>
      </c>
      <c r="AT5" s="456"/>
      <c r="AU5" s="456"/>
      <c r="AV5" s="276" t="s">
        <v>34</v>
      </c>
      <c r="AW5" s="276" t="s">
        <v>35</v>
      </c>
      <c r="AX5" s="456"/>
      <c r="AY5" s="456"/>
      <c r="AZ5" s="276" t="s">
        <v>34</v>
      </c>
      <c r="BA5" s="276" t="s">
        <v>35</v>
      </c>
      <c r="BB5" s="456"/>
      <c r="BC5" s="456"/>
    </row>
    <row r="6" spans="1:55" x14ac:dyDescent="0.25">
      <c r="A6" s="282">
        <v>1</v>
      </c>
      <c r="B6" s="243">
        <v>2</v>
      </c>
      <c r="C6" s="243">
        <v>3</v>
      </c>
      <c r="D6" s="243">
        <v>4</v>
      </c>
      <c r="E6" s="243">
        <v>5</v>
      </c>
      <c r="F6" s="243">
        <v>6</v>
      </c>
      <c r="G6" s="243">
        <v>7</v>
      </c>
      <c r="H6" s="243">
        <v>8</v>
      </c>
      <c r="I6" s="243">
        <v>9</v>
      </c>
      <c r="J6" s="243">
        <v>10</v>
      </c>
      <c r="K6" s="243">
        <v>11</v>
      </c>
      <c r="L6" s="243">
        <v>12</v>
      </c>
      <c r="M6" s="243">
        <v>13</v>
      </c>
      <c r="N6" s="243">
        <v>14</v>
      </c>
      <c r="O6" s="243">
        <v>15</v>
      </c>
      <c r="P6" s="243">
        <v>16</v>
      </c>
      <c r="Q6" s="243">
        <v>17</v>
      </c>
      <c r="R6" s="243">
        <v>18</v>
      </c>
      <c r="S6" s="243">
        <v>19</v>
      </c>
      <c r="T6" s="243">
        <v>20</v>
      </c>
      <c r="U6" s="243">
        <v>21</v>
      </c>
      <c r="V6" s="243">
        <v>22</v>
      </c>
      <c r="W6" s="243">
        <v>23</v>
      </c>
      <c r="X6" s="243">
        <v>24</v>
      </c>
      <c r="Y6" s="243">
        <v>25</v>
      </c>
      <c r="Z6" s="243">
        <v>26</v>
      </c>
      <c r="AA6" s="243">
        <v>27</v>
      </c>
      <c r="AB6" s="243">
        <v>28</v>
      </c>
      <c r="AC6" s="243">
        <v>29</v>
      </c>
      <c r="AD6" s="243">
        <v>30</v>
      </c>
      <c r="AE6" s="243">
        <v>31</v>
      </c>
      <c r="AF6" s="243">
        <v>32</v>
      </c>
      <c r="AG6" s="243">
        <v>33</v>
      </c>
      <c r="AH6" s="243">
        <v>34</v>
      </c>
      <c r="AI6" s="243">
        <v>35</v>
      </c>
      <c r="AJ6" s="243">
        <v>36</v>
      </c>
      <c r="AK6" s="243">
        <v>37</v>
      </c>
      <c r="AL6" s="243">
        <v>38</v>
      </c>
      <c r="AM6" s="243">
        <v>39</v>
      </c>
      <c r="AN6" s="243">
        <v>40</v>
      </c>
      <c r="AO6" s="243">
        <v>41</v>
      </c>
      <c r="AP6" s="243">
        <v>42</v>
      </c>
      <c r="AQ6" s="243">
        <v>43</v>
      </c>
      <c r="AR6" s="243">
        <v>44</v>
      </c>
      <c r="AS6" s="243">
        <v>45</v>
      </c>
      <c r="AT6" s="243">
        <v>46</v>
      </c>
      <c r="AU6" s="243">
        <v>47</v>
      </c>
      <c r="AV6" s="243">
        <v>48</v>
      </c>
      <c r="AW6" s="243">
        <v>49</v>
      </c>
      <c r="AX6" s="243">
        <v>50</v>
      </c>
      <c r="AY6" s="243">
        <v>51</v>
      </c>
      <c r="AZ6" s="243">
        <v>52</v>
      </c>
      <c r="BA6" s="243">
        <v>53</v>
      </c>
      <c r="BB6" s="243">
        <v>54</v>
      </c>
      <c r="BC6" s="243">
        <v>55</v>
      </c>
    </row>
    <row r="7" spans="1:55" ht="15.75" x14ac:dyDescent="0.25">
      <c r="A7" s="244" t="s">
        <v>207</v>
      </c>
      <c r="B7" s="463" t="s">
        <v>208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5"/>
    </row>
    <row r="8" spans="1:55" ht="78.75" x14ac:dyDescent="0.25">
      <c r="A8" s="253">
        <v>1</v>
      </c>
      <c r="B8" s="259" t="s">
        <v>209</v>
      </c>
      <c r="C8" s="261" t="s">
        <v>210</v>
      </c>
      <c r="D8" s="316">
        <v>0</v>
      </c>
      <c r="E8" s="317">
        <v>33.333333333333329</v>
      </c>
      <c r="F8" s="316">
        <v>33.333333333333329</v>
      </c>
      <c r="G8" s="208" t="s">
        <v>211</v>
      </c>
      <c r="H8" s="316">
        <v>0</v>
      </c>
      <c r="I8" s="317">
        <v>0</v>
      </c>
      <c r="J8" s="316">
        <v>0</v>
      </c>
      <c r="K8" s="318"/>
      <c r="L8" s="316">
        <v>0</v>
      </c>
      <c r="M8" s="317">
        <v>12.5</v>
      </c>
      <c r="N8" s="316">
        <v>12.5</v>
      </c>
      <c r="O8" s="208" t="s">
        <v>212</v>
      </c>
      <c r="P8" s="316">
        <v>0</v>
      </c>
      <c r="Q8" s="317">
        <v>2.5</v>
      </c>
      <c r="R8" s="316">
        <v>2.5</v>
      </c>
      <c r="S8" s="208" t="s">
        <v>212</v>
      </c>
      <c r="T8" s="316">
        <v>0</v>
      </c>
      <c r="U8" s="317">
        <v>0</v>
      </c>
      <c r="V8" s="316">
        <v>0</v>
      </c>
      <c r="W8" s="317"/>
      <c r="X8" s="316">
        <v>0</v>
      </c>
      <c r="Y8" s="317">
        <v>24.390243902439025</v>
      </c>
      <c r="Z8" s="316">
        <v>24.390243902439025</v>
      </c>
      <c r="AA8" s="208" t="s">
        <v>212</v>
      </c>
      <c r="AB8" s="316">
        <v>0</v>
      </c>
      <c r="AC8" s="317">
        <v>18.75</v>
      </c>
      <c r="AD8" s="316">
        <v>18.75</v>
      </c>
      <c r="AE8" s="208" t="s">
        <v>212</v>
      </c>
      <c r="AF8" s="316">
        <v>0</v>
      </c>
      <c r="AG8" s="317">
        <v>40</v>
      </c>
      <c r="AH8" s="316">
        <v>40</v>
      </c>
      <c r="AI8" s="208" t="s">
        <v>211</v>
      </c>
      <c r="AJ8" s="316">
        <v>0</v>
      </c>
      <c r="AK8" s="317">
        <v>0</v>
      </c>
      <c r="AL8" s="316">
        <v>0</v>
      </c>
      <c r="AM8" s="317"/>
      <c r="AN8" s="316">
        <v>0</v>
      </c>
      <c r="AO8" s="317">
        <v>0</v>
      </c>
      <c r="AP8" s="316">
        <v>0</v>
      </c>
      <c r="AQ8" s="317"/>
      <c r="AR8" s="316">
        <v>0</v>
      </c>
      <c r="AS8" s="317">
        <v>30</v>
      </c>
      <c r="AT8" s="316">
        <v>30</v>
      </c>
      <c r="AU8" s="208" t="s">
        <v>212</v>
      </c>
      <c r="AV8" s="316">
        <v>0</v>
      </c>
      <c r="AW8" s="317">
        <v>3.8461538461538463</v>
      </c>
      <c r="AX8" s="316">
        <v>3.8461538461538463</v>
      </c>
      <c r="AY8" s="208" t="s">
        <v>211</v>
      </c>
      <c r="AZ8" s="316">
        <v>0</v>
      </c>
      <c r="BA8" s="317">
        <v>50</v>
      </c>
      <c r="BB8" s="316">
        <v>50</v>
      </c>
      <c r="BC8" s="208" t="s">
        <v>211</v>
      </c>
    </row>
    <row r="9" spans="1:55" ht="31.5" x14ac:dyDescent="0.25">
      <c r="A9" s="257" t="s">
        <v>42</v>
      </c>
      <c r="B9" s="255" t="s">
        <v>213</v>
      </c>
      <c r="C9" s="254" t="s">
        <v>214</v>
      </c>
      <c r="D9" s="319">
        <v>0</v>
      </c>
      <c r="E9" s="320">
        <v>4</v>
      </c>
      <c r="F9" s="319">
        <v>4</v>
      </c>
      <c r="G9" s="320"/>
      <c r="H9" s="319">
        <v>0</v>
      </c>
      <c r="I9" s="320">
        <v>0</v>
      </c>
      <c r="J9" s="319">
        <v>0</v>
      </c>
      <c r="K9" s="320"/>
      <c r="L9" s="319">
        <v>0</v>
      </c>
      <c r="M9" s="320">
        <v>2</v>
      </c>
      <c r="N9" s="319">
        <v>0</v>
      </c>
      <c r="O9" s="320"/>
      <c r="P9" s="319">
        <v>0</v>
      </c>
      <c r="Q9" s="320">
        <v>1</v>
      </c>
      <c r="R9" s="319">
        <v>1</v>
      </c>
      <c r="S9" s="320"/>
      <c r="T9" s="319">
        <v>0</v>
      </c>
      <c r="U9" s="320">
        <v>0</v>
      </c>
      <c r="V9" s="319">
        <v>0</v>
      </c>
      <c r="W9" s="320"/>
      <c r="X9" s="319">
        <v>0</v>
      </c>
      <c r="Y9" s="320">
        <v>10</v>
      </c>
      <c r="Z9" s="319">
        <v>10</v>
      </c>
      <c r="AA9" s="320"/>
      <c r="AB9" s="319">
        <v>0</v>
      </c>
      <c r="AC9" s="320">
        <v>3</v>
      </c>
      <c r="AD9" s="319">
        <v>3</v>
      </c>
      <c r="AE9" s="320"/>
      <c r="AF9" s="319">
        <v>0</v>
      </c>
      <c r="AG9" s="320">
        <v>4</v>
      </c>
      <c r="AH9" s="319">
        <v>4</v>
      </c>
      <c r="AI9" s="320"/>
      <c r="AJ9" s="319">
        <v>0</v>
      </c>
      <c r="AK9" s="320">
        <v>0</v>
      </c>
      <c r="AL9" s="319">
        <v>0</v>
      </c>
      <c r="AM9" s="320"/>
      <c r="AN9" s="319">
        <v>0</v>
      </c>
      <c r="AO9" s="320">
        <v>0</v>
      </c>
      <c r="AP9" s="319">
        <v>0</v>
      </c>
      <c r="AQ9" s="320"/>
      <c r="AR9" s="319">
        <v>0</v>
      </c>
      <c r="AS9" s="320">
        <v>3</v>
      </c>
      <c r="AT9" s="319">
        <v>3</v>
      </c>
      <c r="AU9" s="320"/>
      <c r="AV9" s="319">
        <v>0</v>
      </c>
      <c r="AW9" s="320">
        <v>2</v>
      </c>
      <c r="AX9" s="319">
        <v>2</v>
      </c>
      <c r="AY9" s="320"/>
      <c r="AZ9" s="319">
        <v>0</v>
      </c>
      <c r="BA9" s="320">
        <v>4</v>
      </c>
      <c r="BB9" s="319">
        <v>4</v>
      </c>
      <c r="BC9" s="320"/>
    </row>
    <row r="10" spans="1:55" ht="15.75" x14ac:dyDescent="0.25">
      <c r="A10" s="257" t="s">
        <v>44</v>
      </c>
      <c r="B10" s="258" t="s">
        <v>215</v>
      </c>
      <c r="C10" s="254" t="s">
        <v>214</v>
      </c>
      <c r="D10" s="321">
        <v>24</v>
      </c>
      <c r="E10" s="322">
        <v>12</v>
      </c>
      <c r="F10" s="319">
        <v>-12</v>
      </c>
      <c r="G10" s="322"/>
      <c r="H10" s="321">
        <v>16</v>
      </c>
      <c r="I10" s="322">
        <v>32</v>
      </c>
      <c r="J10" s="319">
        <v>16</v>
      </c>
      <c r="K10" s="322"/>
      <c r="L10" s="321">
        <v>32</v>
      </c>
      <c r="M10" s="322">
        <v>16</v>
      </c>
      <c r="N10" s="319">
        <v>-16</v>
      </c>
      <c r="O10" s="322"/>
      <c r="P10" s="321">
        <v>40</v>
      </c>
      <c r="Q10" s="322">
        <v>40</v>
      </c>
      <c r="R10" s="319">
        <v>0</v>
      </c>
      <c r="S10" s="322"/>
      <c r="T10" s="321">
        <v>16</v>
      </c>
      <c r="U10" s="322">
        <v>16</v>
      </c>
      <c r="V10" s="319">
        <v>0</v>
      </c>
      <c r="W10" s="322"/>
      <c r="X10" s="321">
        <v>32</v>
      </c>
      <c r="Y10" s="322">
        <v>41</v>
      </c>
      <c r="Z10" s="319">
        <v>9</v>
      </c>
      <c r="AA10" s="322"/>
      <c r="AB10" s="321">
        <v>20</v>
      </c>
      <c r="AC10" s="322">
        <v>16</v>
      </c>
      <c r="AD10" s="319">
        <v>-4</v>
      </c>
      <c r="AE10" s="322"/>
      <c r="AF10" s="321">
        <v>16</v>
      </c>
      <c r="AG10" s="322">
        <v>10</v>
      </c>
      <c r="AH10" s="319">
        <v>-6</v>
      </c>
      <c r="AI10" s="322"/>
      <c r="AJ10" s="321">
        <v>16</v>
      </c>
      <c r="AK10" s="322">
        <v>12</v>
      </c>
      <c r="AL10" s="319">
        <v>-4</v>
      </c>
      <c r="AM10" s="322"/>
      <c r="AN10" s="321">
        <v>16</v>
      </c>
      <c r="AO10" s="322">
        <v>4</v>
      </c>
      <c r="AP10" s="319">
        <v>-12</v>
      </c>
      <c r="AQ10" s="322"/>
      <c r="AR10" s="321">
        <v>32</v>
      </c>
      <c r="AS10" s="322">
        <v>10</v>
      </c>
      <c r="AT10" s="319">
        <v>-22</v>
      </c>
      <c r="AU10" s="322"/>
      <c r="AV10" s="321">
        <v>40</v>
      </c>
      <c r="AW10" s="322">
        <v>52</v>
      </c>
      <c r="AX10" s="319">
        <v>12</v>
      </c>
      <c r="AY10" s="322"/>
      <c r="AZ10" s="321">
        <v>16</v>
      </c>
      <c r="BA10" s="322">
        <v>8</v>
      </c>
      <c r="BB10" s="319">
        <v>-8</v>
      </c>
      <c r="BC10" s="322"/>
    </row>
    <row r="11" spans="1:55" ht="47.25" x14ac:dyDescent="0.25">
      <c r="A11" s="257" t="s">
        <v>216</v>
      </c>
      <c r="B11" s="258" t="s">
        <v>217</v>
      </c>
      <c r="C11" s="254" t="s">
        <v>210</v>
      </c>
      <c r="D11" s="319">
        <v>0</v>
      </c>
      <c r="E11" s="317">
        <v>52.941176470588239</v>
      </c>
      <c r="F11" s="319">
        <v>52.941176470588239</v>
      </c>
      <c r="G11" s="317"/>
      <c r="H11" s="319">
        <v>0</v>
      </c>
      <c r="I11" s="317">
        <v>0</v>
      </c>
      <c r="J11" s="319">
        <v>0</v>
      </c>
      <c r="K11" s="320"/>
      <c r="L11" s="319">
        <v>0</v>
      </c>
      <c r="M11" s="317">
        <v>12.5</v>
      </c>
      <c r="N11" s="319">
        <v>12.5</v>
      </c>
      <c r="O11" s="320"/>
      <c r="P11" s="319">
        <v>0</v>
      </c>
      <c r="Q11" s="317">
        <v>0</v>
      </c>
      <c r="R11" s="319">
        <v>0</v>
      </c>
      <c r="S11" s="320"/>
      <c r="T11" s="319">
        <v>0</v>
      </c>
      <c r="U11" s="317">
        <v>0</v>
      </c>
      <c r="V11" s="319">
        <v>0</v>
      </c>
      <c r="W11" s="320"/>
      <c r="X11" s="319">
        <v>0</v>
      </c>
      <c r="Y11" s="317">
        <v>30</v>
      </c>
      <c r="Z11" s="319">
        <v>30</v>
      </c>
      <c r="AA11" s="317"/>
      <c r="AB11" s="319">
        <v>0</v>
      </c>
      <c r="AC11" s="317">
        <v>33.333333333333329</v>
      </c>
      <c r="AD11" s="319">
        <v>33.333333333333329</v>
      </c>
      <c r="AE11" s="317"/>
      <c r="AF11" s="319">
        <v>0</v>
      </c>
      <c r="AG11" s="317">
        <v>60</v>
      </c>
      <c r="AH11" s="319">
        <v>60</v>
      </c>
      <c r="AI11" s="317"/>
      <c r="AJ11" s="319">
        <v>0</v>
      </c>
      <c r="AK11" s="317">
        <v>0</v>
      </c>
      <c r="AL11" s="319">
        <v>0</v>
      </c>
      <c r="AM11" s="317"/>
      <c r="AN11" s="319">
        <v>0</v>
      </c>
      <c r="AO11" s="317">
        <v>0</v>
      </c>
      <c r="AP11" s="319">
        <v>0</v>
      </c>
      <c r="AQ11" s="317"/>
      <c r="AR11" s="319">
        <v>0</v>
      </c>
      <c r="AS11" s="317">
        <v>18.75</v>
      </c>
      <c r="AT11" s="319">
        <v>18.75</v>
      </c>
      <c r="AU11" s="317"/>
      <c r="AV11" s="319">
        <v>0</v>
      </c>
      <c r="AW11" s="317">
        <v>1.9230769230769231</v>
      </c>
      <c r="AX11" s="319">
        <v>1.9230769230769231</v>
      </c>
      <c r="AY11" s="317"/>
      <c r="AZ11" s="319">
        <v>0</v>
      </c>
      <c r="BA11" s="317">
        <v>16.666666666666664</v>
      </c>
      <c r="BB11" s="319">
        <v>16.666666666666664</v>
      </c>
      <c r="BC11" s="317"/>
    </row>
    <row r="12" spans="1:55" ht="47.25" x14ac:dyDescent="0.25">
      <c r="A12" s="257" t="s">
        <v>218</v>
      </c>
      <c r="B12" s="259" t="s">
        <v>219</v>
      </c>
      <c r="C12" s="254" t="s">
        <v>214</v>
      </c>
      <c r="D12" s="319">
        <v>0</v>
      </c>
      <c r="E12" s="320">
        <v>9</v>
      </c>
      <c r="F12" s="319">
        <v>9</v>
      </c>
      <c r="G12" s="320"/>
      <c r="H12" s="319">
        <v>0</v>
      </c>
      <c r="I12" s="320">
        <v>0</v>
      </c>
      <c r="J12" s="319">
        <v>0</v>
      </c>
      <c r="K12" s="320"/>
      <c r="L12" s="319">
        <v>0</v>
      </c>
      <c r="M12" s="320">
        <v>1</v>
      </c>
      <c r="N12" s="319">
        <v>1</v>
      </c>
      <c r="O12" s="320"/>
      <c r="P12" s="319">
        <v>0</v>
      </c>
      <c r="Q12" s="320">
        <v>0</v>
      </c>
      <c r="R12" s="319">
        <v>0</v>
      </c>
      <c r="S12" s="320"/>
      <c r="T12" s="319">
        <v>0</v>
      </c>
      <c r="U12" s="320">
        <v>0</v>
      </c>
      <c r="V12" s="319">
        <v>0</v>
      </c>
      <c r="W12" s="320"/>
      <c r="X12" s="319">
        <v>0</v>
      </c>
      <c r="Y12" s="320">
        <v>6</v>
      </c>
      <c r="Z12" s="319">
        <v>6</v>
      </c>
      <c r="AA12" s="320"/>
      <c r="AB12" s="319">
        <v>0</v>
      </c>
      <c r="AC12" s="320">
        <v>8</v>
      </c>
      <c r="AD12" s="319">
        <v>8</v>
      </c>
      <c r="AE12" s="320"/>
      <c r="AF12" s="319">
        <v>0</v>
      </c>
      <c r="AG12" s="320">
        <v>6</v>
      </c>
      <c r="AH12" s="319">
        <v>6</v>
      </c>
      <c r="AI12" s="320"/>
      <c r="AJ12" s="319">
        <v>0</v>
      </c>
      <c r="AK12" s="320">
        <v>0</v>
      </c>
      <c r="AL12" s="319">
        <v>0</v>
      </c>
      <c r="AM12" s="320"/>
      <c r="AN12" s="319">
        <v>0</v>
      </c>
      <c r="AO12" s="320">
        <v>0</v>
      </c>
      <c r="AP12" s="319">
        <v>0</v>
      </c>
      <c r="AQ12" s="320"/>
      <c r="AR12" s="319">
        <v>0</v>
      </c>
      <c r="AS12" s="320">
        <v>3</v>
      </c>
      <c r="AT12" s="319">
        <v>3</v>
      </c>
      <c r="AU12" s="320"/>
      <c r="AV12" s="319">
        <v>0</v>
      </c>
      <c r="AW12" s="320">
        <v>1</v>
      </c>
      <c r="AX12" s="319">
        <v>1</v>
      </c>
      <c r="AY12" s="320"/>
      <c r="AZ12" s="319">
        <v>0</v>
      </c>
      <c r="BA12" s="320">
        <v>2</v>
      </c>
      <c r="BB12" s="319">
        <v>2</v>
      </c>
      <c r="BC12" s="320"/>
    </row>
    <row r="13" spans="1:55" ht="45" x14ac:dyDescent="0.25">
      <c r="A13" s="256" t="s">
        <v>220</v>
      </c>
      <c r="B13" s="209" t="s">
        <v>215</v>
      </c>
      <c r="C13" s="252" t="s">
        <v>214</v>
      </c>
      <c r="D13" s="323">
        <v>24</v>
      </c>
      <c r="E13" s="324">
        <v>17</v>
      </c>
      <c r="F13" s="323">
        <v>-7</v>
      </c>
      <c r="G13" s="210" t="s">
        <v>221</v>
      </c>
      <c r="H13" s="323">
        <v>42</v>
      </c>
      <c r="I13" s="324">
        <v>30</v>
      </c>
      <c r="J13" s="323">
        <v>-12</v>
      </c>
      <c r="K13" s="210" t="s">
        <v>221</v>
      </c>
      <c r="L13" s="323">
        <v>24</v>
      </c>
      <c r="M13" s="324">
        <v>8</v>
      </c>
      <c r="N13" s="323">
        <v>-16</v>
      </c>
      <c r="O13" s="210" t="s">
        <v>221</v>
      </c>
      <c r="P13" s="323">
        <v>16</v>
      </c>
      <c r="Q13" s="324">
        <v>16</v>
      </c>
      <c r="R13" s="323">
        <v>0</v>
      </c>
      <c r="S13" s="324"/>
      <c r="T13" s="323">
        <v>16</v>
      </c>
      <c r="U13" s="324">
        <v>16</v>
      </c>
      <c r="V13" s="323">
        <v>0</v>
      </c>
      <c r="W13" s="324"/>
      <c r="X13" s="323">
        <v>24</v>
      </c>
      <c r="Y13" s="324">
        <v>20</v>
      </c>
      <c r="Z13" s="323">
        <v>-4</v>
      </c>
      <c r="AA13" s="210" t="s">
        <v>221</v>
      </c>
      <c r="AB13" s="323">
        <v>20</v>
      </c>
      <c r="AC13" s="324">
        <v>24</v>
      </c>
      <c r="AD13" s="323">
        <v>4</v>
      </c>
      <c r="AE13" s="324"/>
      <c r="AF13" s="323">
        <v>12</v>
      </c>
      <c r="AG13" s="324">
        <v>10</v>
      </c>
      <c r="AH13" s="323">
        <v>-2</v>
      </c>
      <c r="AI13" s="210" t="s">
        <v>221</v>
      </c>
      <c r="AJ13" s="323">
        <v>12</v>
      </c>
      <c r="AK13" s="324">
        <v>13</v>
      </c>
      <c r="AL13" s="323">
        <v>1</v>
      </c>
      <c r="AM13" s="324"/>
      <c r="AN13" s="323">
        <v>48</v>
      </c>
      <c r="AO13" s="324">
        <v>6</v>
      </c>
      <c r="AP13" s="323">
        <v>-42</v>
      </c>
      <c r="AQ13" s="210" t="s">
        <v>221</v>
      </c>
      <c r="AR13" s="323">
        <v>60</v>
      </c>
      <c r="AS13" s="324">
        <v>16</v>
      </c>
      <c r="AT13" s="323">
        <v>-44</v>
      </c>
      <c r="AU13" s="210" t="s">
        <v>221</v>
      </c>
      <c r="AV13" s="323">
        <v>120</v>
      </c>
      <c r="AW13" s="324">
        <v>52</v>
      </c>
      <c r="AX13" s="323">
        <v>-68</v>
      </c>
      <c r="AY13" s="210" t="s">
        <v>221</v>
      </c>
      <c r="AZ13" s="323">
        <v>24</v>
      </c>
      <c r="BA13" s="324">
        <v>12</v>
      </c>
      <c r="BB13" s="323">
        <v>-12</v>
      </c>
      <c r="BC13" s="210" t="s">
        <v>221</v>
      </c>
    </row>
    <row r="14" spans="1:55" ht="15.75" x14ac:dyDescent="0.25">
      <c r="A14" s="245" t="s">
        <v>222</v>
      </c>
      <c r="B14" s="463" t="s">
        <v>223</v>
      </c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  <c r="AI14" s="464"/>
      <c r="AJ14" s="464"/>
      <c r="AK14" s="464"/>
      <c r="AL14" s="464"/>
      <c r="AM14" s="464"/>
      <c r="AN14" s="464"/>
      <c r="AO14" s="464"/>
      <c r="AP14" s="464"/>
      <c r="AQ14" s="464"/>
      <c r="AR14" s="464"/>
      <c r="AS14" s="464"/>
      <c r="AT14" s="464"/>
      <c r="AU14" s="464"/>
      <c r="AV14" s="464"/>
      <c r="AW14" s="464"/>
      <c r="AX14" s="464"/>
      <c r="AY14" s="464"/>
      <c r="AZ14" s="464"/>
      <c r="BA14" s="464"/>
      <c r="BB14" s="464"/>
      <c r="BC14" s="465"/>
    </row>
    <row r="15" spans="1:55" ht="31.5" x14ac:dyDescent="0.25">
      <c r="A15" s="253">
        <v>1</v>
      </c>
      <c r="B15" s="288" t="s">
        <v>224</v>
      </c>
      <c r="C15" s="261" t="s">
        <v>225</v>
      </c>
      <c r="D15" s="277">
        <v>0</v>
      </c>
      <c r="E15" s="271">
        <v>0</v>
      </c>
      <c r="F15" s="277">
        <v>0</v>
      </c>
      <c r="G15" s="271"/>
      <c r="H15" s="277">
        <v>0</v>
      </c>
      <c r="I15" s="271">
        <v>0</v>
      </c>
      <c r="J15" s="277">
        <v>0</v>
      </c>
      <c r="K15" s="271"/>
      <c r="L15" s="277">
        <v>0</v>
      </c>
      <c r="M15" s="271">
        <v>0</v>
      </c>
      <c r="N15" s="277">
        <v>0</v>
      </c>
      <c r="O15" s="271"/>
      <c r="P15" s="277">
        <v>0</v>
      </c>
      <c r="Q15" s="271">
        <v>0</v>
      </c>
      <c r="R15" s="277">
        <v>0</v>
      </c>
      <c r="S15" s="271"/>
      <c r="T15" s="277">
        <v>0</v>
      </c>
      <c r="U15" s="271">
        <v>0</v>
      </c>
      <c r="V15" s="277">
        <v>0</v>
      </c>
      <c r="W15" s="271"/>
      <c r="X15" s="277">
        <v>0</v>
      </c>
      <c r="Y15" s="271">
        <v>0</v>
      </c>
      <c r="Z15" s="277">
        <v>0</v>
      </c>
      <c r="AA15" s="271"/>
      <c r="AB15" s="277">
        <v>0</v>
      </c>
      <c r="AC15" s="271">
        <v>0</v>
      </c>
      <c r="AD15" s="277">
        <v>0</v>
      </c>
      <c r="AE15" s="271"/>
      <c r="AF15" s="277">
        <v>0</v>
      </c>
      <c r="AG15" s="271">
        <v>0</v>
      </c>
      <c r="AH15" s="277">
        <v>0</v>
      </c>
      <c r="AI15" s="271"/>
      <c r="AJ15" s="277">
        <v>0</v>
      </c>
      <c r="AK15" s="271">
        <v>0</v>
      </c>
      <c r="AL15" s="277">
        <v>0</v>
      </c>
      <c r="AM15" s="271"/>
      <c r="AN15" s="277">
        <v>0</v>
      </c>
      <c r="AO15" s="271">
        <v>0</v>
      </c>
      <c r="AP15" s="277">
        <v>0</v>
      </c>
      <c r="AQ15" s="271"/>
      <c r="AR15" s="277">
        <v>0</v>
      </c>
      <c r="AS15" s="271">
        <v>0</v>
      </c>
      <c r="AT15" s="277">
        <v>0</v>
      </c>
      <c r="AU15" s="271"/>
      <c r="AV15" s="277">
        <v>0</v>
      </c>
      <c r="AW15" s="271">
        <v>0</v>
      </c>
      <c r="AX15" s="277">
        <v>0</v>
      </c>
      <c r="AY15" s="271"/>
      <c r="AZ15" s="277">
        <v>0</v>
      </c>
      <c r="BA15" s="271">
        <v>0</v>
      </c>
      <c r="BB15" s="277">
        <v>0</v>
      </c>
      <c r="BC15" s="271"/>
    </row>
    <row r="16" spans="1:55" ht="141.75" x14ac:dyDescent="0.25">
      <c r="A16" s="257" t="s">
        <v>42</v>
      </c>
      <c r="B16" s="258" t="s">
        <v>226</v>
      </c>
      <c r="C16" s="254" t="s">
        <v>214</v>
      </c>
      <c r="D16" s="278">
        <v>0</v>
      </c>
      <c r="E16" s="269">
        <v>0</v>
      </c>
      <c r="F16" s="278">
        <v>0</v>
      </c>
      <c r="G16" s="269"/>
      <c r="H16" s="278">
        <v>0</v>
      </c>
      <c r="I16" s="269">
        <v>0</v>
      </c>
      <c r="J16" s="278">
        <v>0</v>
      </c>
      <c r="K16" s="269"/>
      <c r="L16" s="278">
        <v>0</v>
      </c>
      <c r="M16" s="269">
        <v>0</v>
      </c>
      <c r="N16" s="278">
        <v>0</v>
      </c>
      <c r="O16" s="269"/>
      <c r="P16" s="278">
        <v>0</v>
      </c>
      <c r="Q16" s="269">
        <v>0</v>
      </c>
      <c r="R16" s="278">
        <v>0</v>
      </c>
      <c r="S16" s="269"/>
      <c r="T16" s="278">
        <v>0</v>
      </c>
      <c r="U16" s="269">
        <v>0</v>
      </c>
      <c r="V16" s="278">
        <v>0</v>
      </c>
      <c r="W16" s="269"/>
      <c r="X16" s="278">
        <v>0</v>
      </c>
      <c r="Y16" s="269">
        <v>0</v>
      </c>
      <c r="Z16" s="278">
        <v>0</v>
      </c>
      <c r="AA16" s="269"/>
      <c r="AB16" s="278">
        <v>0</v>
      </c>
      <c r="AC16" s="269">
        <v>0</v>
      </c>
      <c r="AD16" s="278">
        <v>0</v>
      </c>
      <c r="AE16" s="269"/>
      <c r="AF16" s="278">
        <v>0</v>
      </c>
      <c r="AG16" s="269">
        <v>0</v>
      </c>
      <c r="AH16" s="278">
        <v>0</v>
      </c>
      <c r="AI16" s="269"/>
      <c r="AJ16" s="278">
        <v>0</v>
      </c>
      <c r="AK16" s="269">
        <v>0</v>
      </c>
      <c r="AL16" s="278">
        <v>0</v>
      </c>
      <c r="AM16" s="269"/>
      <c r="AN16" s="278">
        <v>0</v>
      </c>
      <c r="AO16" s="269">
        <v>0</v>
      </c>
      <c r="AP16" s="278">
        <v>0</v>
      </c>
      <c r="AQ16" s="269"/>
      <c r="AR16" s="278">
        <v>0</v>
      </c>
      <c r="AS16" s="269">
        <v>0</v>
      </c>
      <c r="AT16" s="278">
        <v>0</v>
      </c>
      <c r="AU16" s="269"/>
      <c r="AV16" s="278">
        <v>0</v>
      </c>
      <c r="AW16" s="269">
        <v>0</v>
      </c>
      <c r="AX16" s="278">
        <v>0</v>
      </c>
      <c r="AY16" s="269"/>
      <c r="AZ16" s="278">
        <v>0</v>
      </c>
      <c r="BA16" s="269">
        <v>0</v>
      </c>
      <c r="BB16" s="278">
        <v>0</v>
      </c>
      <c r="BC16" s="269"/>
    </row>
    <row r="17" spans="1:55" ht="78.75" x14ac:dyDescent="0.25">
      <c r="A17" s="256" t="s">
        <v>44</v>
      </c>
      <c r="B17" s="212" t="s">
        <v>227</v>
      </c>
      <c r="C17" s="263" t="s">
        <v>228</v>
      </c>
      <c r="D17" s="279">
        <v>5.4377000000000004</v>
      </c>
      <c r="E17" s="290">
        <v>5.4379999999999997</v>
      </c>
      <c r="F17" s="279">
        <v>2.9999999999930083E-4</v>
      </c>
      <c r="G17" s="290"/>
      <c r="H17" s="279">
        <v>34.264000000000003</v>
      </c>
      <c r="I17" s="290">
        <v>34.264000000000003</v>
      </c>
      <c r="J17" s="279">
        <v>0</v>
      </c>
      <c r="K17" s="290"/>
      <c r="L17" s="279">
        <v>1.7110000000000001</v>
      </c>
      <c r="M17" s="290">
        <v>2.585</v>
      </c>
      <c r="N17" s="279">
        <v>0.87399999999999989</v>
      </c>
      <c r="O17" s="214" t="s">
        <v>256</v>
      </c>
      <c r="P17" s="279">
        <v>5.45</v>
      </c>
      <c r="Q17" s="290">
        <v>5.45</v>
      </c>
      <c r="R17" s="279">
        <v>0</v>
      </c>
      <c r="S17" s="290"/>
      <c r="T17" s="279">
        <v>8.5090000000000003</v>
      </c>
      <c r="U17" s="290">
        <v>8.5094999999999992</v>
      </c>
      <c r="V17" s="279">
        <v>4.9999999999883471E-4</v>
      </c>
      <c r="W17" s="290"/>
      <c r="X17" s="279">
        <v>2.8695000000000004</v>
      </c>
      <c r="Y17" s="290">
        <v>2.5760000000000001</v>
      </c>
      <c r="Z17" s="279">
        <v>-0.29350000000000032</v>
      </c>
      <c r="AA17" s="214" t="s">
        <v>256</v>
      </c>
      <c r="AB17" s="279">
        <v>3.0844999999999998</v>
      </c>
      <c r="AC17" s="290">
        <v>3.0590000000000002</v>
      </c>
      <c r="AD17" s="279">
        <v>-2.5499999999999634E-2</v>
      </c>
      <c r="AE17" s="214" t="s">
        <v>256</v>
      </c>
      <c r="AF17" s="279">
        <v>2.8849999999999998</v>
      </c>
      <c r="AG17" s="290">
        <v>1.8571</v>
      </c>
      <c r="AH17" s="279">
        <v>-1.0278999999999998</v>
      </c>
      <c r="AI17" s="214" t="s">
        <v>248</v>
      </c>
      <c r="AJ17" s="279">
        <v>8.2804000000000002</v>
      </c>
      <c r="AK17" s="290">
        <v>8.2804000000000002</v>
      </c>
      <c r="AL17" s="279">
        <v>0</v>
      </c>
      <c r="AM17" s="290"/>
      <c r="AN17" s="279">
        <v>3.5790000000000002</v>
      </c>
      <c r="AO17" s="290">
        <v>3.5790000000000002</v>
      </c>
      <c r="AP17" s="279">
        <v>0</v>
      </c>
      <c r="AQ17" s="290"/>
      <c r="AR17" s="279">
        <v>4.2149999999999999</v>
      </c>
      <c r="AS17" s="290">
        <v>4.2149999999999999</v>
      </c>
      <c r="AT17" s="279">
        <v>0</v>
      </c>
      <c r="AU17" s="290"/>
      <c r="AV17" s="279">
        <v>16.206199999999999</v>
      </c>
      <c r="AW17" s="290">
        <v>16.206199999999999</v>
      </c>
      <c r="AX17" s="279">
        <v>0</v>
      </c>
      <c r="AY17" s="290"/>
      <c r="AZ17" s="279">
        <v>5.2149999999999999</v>
      </c>
      <c r="BA17" s="290">
        <v>2.2149999999999999</v>
      </c>
      <c r="BB17" s="279">
        <v>-3</v>
      </c>
      <c r="BC17" s="214" t="s">
        <v>247</v>
      </c>
    </row>
    <row r="18" spans="1:55" ht="15.75" x14ac:dyDescent="0.25">
      <c r="A18" s="245" t="s">
        <v>229</v>
      </c>
      <c r="B18" s="463" t="s">
        <v>230</v>
      </c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464"/>
      <c r="AY18" s="464"/>
      <c r="AZ18" s="464"/>
      <c r="BA18" s="464"/>
      <c r="BB18" s="464"/>
      <c r="BC18" s="465"/>
    </row>
    <row r="19" spans="1:55" ht="31.5" x14ac:dyDescent="0.25">
      <c r="A19" s="264">
        <v>1</v>
      </c>
      <c r="B19" s="289" t="s">
        <v>231</v>
      </c>
      <c r="C19" s="261" t="s">
        <v>210</v>
      </c>
      <c r="D19" s="280">
        <v>7.6509986319012739</v>
      </c>
      <c r="E19" s="246">
        <v>18.950640130806391</v>
      </c>
      <c r="F19" s="280">
        <v>11.299641498905117</v>
      </c>
      <c r="G19" s="246"/>
      <c r="H19" s="280">
        <v>3.3470000332028174</v>
      </c>
      <c r="I19" s="246">
        <v>4.9265083399148635</v>
      </c>
      <c r="J19" s="280">
        <v>1.5795083067120461</v>
      </c>
      <c r="K19" s="246"/>
      <c r="L19" s="280">
        <v>3.7549969170249122</v>
      </c>
      <c r="M19" s="246">
        <v>36.132719618235058</v>
      </c>
      <c r="N19" s="280">
        <v>32.377722701210146</v>
      </c>
      <c r="O19" s="246"/>
      <c r="P19" s="280">
        <v>3.1699998396067928</v>
      </c>
      <c r="Q19" s="246">
        <v>2.3390697199297588</v>
      </c>
      <c r="R19" s="280">
        <v>-0.83093011967703401</v>
      </c>
      <c r="S19" s="246"/>
      <c r="T19" s="280">
        <v>6.1860011341060108</v>
      </c>
      <c r="U19" s="246">
        <v>17.771898069880315</v>
      </c>
      <c r="V19" s="280">
        <v>11.585896935774304</v>
      </c>
      <c r="W19" s="246"/>
      <c r="X19" s="280">
        <v>2.474998891537469</v>
      </c>
      <c r="Y19" s="246">
        <v>44.681243158399319</v>
      </c>
      <c r="Z19" s="280">
        <v>42.206244266861852</v>
      </c>
      <c r="AA19" s="246"/>
      <c r="AB19" s="280">
        <v>11.200000000000001</v>
      </c>
      <c r="AC19" s="246">
        <v>6.5229871912602917</v>
      </c>
      <c r="AD19" s="280">
        <v>-4.6770128087397094</v>
      </c>
      <c r="AE19" s="246"/>
      <c r="AF19" s="280">
        <v>17.607999999999997</v>
      </c>
      <c r="AG19" s="246">
        <v>5.3074830900516501</v>
      </c>
      <c r="AH19" s="280">
        <v>-12.300516909948346</v>
      </c>
      <c r="AI19" s="246"/>
      <c r="AJ19" s="280">
        <v>9.7320000000000011</v>
      </c>
      <c r="AK19" s="246">
        <v>14.927317503877369</v>
      </c>
      <c r="AL19" s="280">
        <v>5.1953175038773676</v>
      </c>
      <c r="AM19" s="246"/>
      <c r="AN19" s="280">
        <v>9.226000092904739</v>
      </c>
      <c r="AO19" s="246">
        <v>5.7710645427246883</v>
      </c>
      <c r="AP19" s="280">
        <v>-3.4549355501800507</v>
      </c>
      <c r="AQ19" s="246"/>
      <c r="AR19" s="280">
        <v>25.093999540384253</v>
      </c>
      <c r="AS19" s="246">
        <v>8.7487896837767138</v>
      </c>
      <c r="AT19" s="280">
        <v>-16.345209856607539</v>
      </c>
      <c r="AU19" s="246"/>
      <c r="AV19" s="280">
        <v>5.1679999388334847</v>
      </c>
      <c r="AW19" s="246">
        <v>6.1310353162089184</v>
      </c>
      <c r="AX19" s="280">
        <v>0.96303537737543365</v>
      </c>
      <c r="AY19" s="246"/>
      <c r="AZ19" s="280">
        <v>24.298407157813472</v>
      </c>
      <c r="BA19" s="246">
        <v>9.2179582535697477</v>
      </c>
      <c r="BB19" s="280">
        <v>-15.080448904243724</v>
      </c>
      <c r="BC19" s="246"/>
    </row>
    <row r="20" spans="1:55" ht="15.75" x14ac:dyDescent="0.25">
      <c r="A20" s="265" t="s">
        <v>42</v>
      </c>
      <c r="B20" s="260" t="s">
        <v>232</v>
      </c>
      <c r="C20" s="261" t="s">
        <v>233</v>
      </c>
      <c r="D20" s="247">
        <v>30.934170999999999</v>
      </c>
      <c r="E20" s="291">
        <v>32.249189999999999</v>
      </c>
      <c r="F20" s="311">
        <v>1.3150189999999995</v>
      </c>
      <c r="G20" s="291"/>
      <c r="H20" s="247">
        <v>260.21888000000001</v>
      </c>
      <c r="I20" s="291">
        <v>321.61467399999998</v>
      </c>
      <c r="J20" s="311">
        <v>61.395793999999967</v>
      </c>
      <c r="K20" s="291"/>
      <c r="L20" s="247">
        <v>18.579455999999997</v>
      </c>
      <c r="M20" s="291">
        <v>25.910394</v>
      </c>
      <c r="N20" s="311">
        <v>7.3309380000000033</v>
      </c>
      <c r="O20" s="291"/>
      <c r="P20" s="247">
        <v>130.30476999999999</v>
      </c>
      <c r="Q20" s="291">
        <v>235.19100000000003</v>
      </c>
      <c r="R20" s="311">
        <v>104.88623000000004</v>
      </c>
      <c r="S20" s="291"/>
      <c r="T20" s="247">
        <v>22.973161000000001</v>
      </c>
      <c r="U20" s="291">
        <v>23.837900000000001</v>
      </c>
      <c r="V20" s="311">
        <v>0.86473900000000015</v>
      </c>
      <c r="W20" s="291"/>
      <c r="X20" s="247">
        <v>15.156128000000001</v>
      </c>
      <c r="Y20" s="291">
        <v>29.168977999999999</v>
      </c>
      <c r="Z20" s="311">
        <v>14.012849999999998</v>
      </c>
      <c r="AA20" s="291"/>
      <c r="AB20" s="247">
        <v>14.519779279279277</v>
      </c>
      <c r="AC20" s="291">
        <v>12.632</v>
      </c>
      <c r="AD20" s="311">
        <v>-1.8877792792792771</v>
      </c>
      <c r="AE20" s="291"/>
      <c r="AF20" s="247">
        <v>5.2639362649030463</v>
      </c>
      <c r="AG20" s="291">
        <v>6.6795</v>
      </c>
      <c r="AH20" s="311">
        <v>1.4155637350969537</v>
      </c>
      <c r="AI20" s="291"/>
      <c r="AJ20" s="247">
        <v>46.168515035228431</v>
      </c>
      <c r="AK20" s="291">
        <v>46.988012000000005</v>
      </c>
      <c r="AL20" s="311">
        <v>0.81949696477157374</v>
      </c>
      <c r="AM20" s="291"/>
      <c r="AN20" s="247">
        <v>33.066127999999999</v>
      </c>
      <c r="AO20" s="291">
        <v>37.963999999999999</v>
      </c>
      <c r="AP20" s="311">
        <v>4.8978719999999996</v>
      </c>
      <c r="AQ20" s="291"/>
      <c r="AR20" s="247">
        <v>42.357122000000004</v>
      </c>
      <c r="AS20" s="291">
        <v>37.853000000000002</v>
      </c>
      <c r="AT20" s="311">
        <v>-4.5041220000000024</v>
      </c>
      <c r="AU20" s="291"/>
      <c r="AV20" s="247">
        <v>157.733361</v>
      </c>
      <c r="AW20" s="291">
        <v>178.77490799999998</v>
      </c>
      <c r="AX20" s="311">
        <v>21.04154699999998</v>
      </c>
      <c r="AY20" s="291"/>
      <c r="AZ20" s="247">
        <v>20.849271999999999</v>
      </c>
      <c r="BA20" s="291">
        <v>12.746</v>
      </c>
      <c r="BB20" s="311">
        <v>-8.1032719999999987</v>
      </c>
      <c r="BC20" s="291"/>
    </row>
    <row r="21" spans="1:55" ht="90" x14ac:dyDescent="0.25">
      <c r="A21" s="265" t="s">
        <v>44</v>
      </c>
      <c r="B21" s="466" t="s">
        <v>234</v>
      </c>
      <c r="C21" s="254" t="s">
        <v>233</v>
      </c>
      <c r="D21" s="247">
        <v>2.3667730000000002</v>
      </c>
      <c r="E21" s="291">
        <v>6.1114279420000006</v>
      </c>
      <c r="F21" s="311">
        <v>3.7446549420000004</v>
      </c>
      <c r="G21" s="215" t="s">
        <v>249</v>
      </c>
      <c r="H21" s="247">
        <v>8.7095260000000003</v>
      </c>
      <c r="I21" s="291">
        <v>15.844373737</v>
      </c>
      <c r="J21" s="311">
        <v>7.1348477369999994</v>
      </c>
      <c r="K21" s="215" t="s">
        <v>250</v>
      </c>
      <c r="L21" s="247">
        <v>0.697658</v>
      </c>
      <c r="M21" s="291">
        <v>9.3621300159999983</v>
      </c>
      <c r="N21" s="311">
        <v>8.6644720159999977</v>
      </c>
      <c r="O21" s="215" t="s">
        <v>251</v>
      </c>
      <c r="P21" s="247">
        <v>4.1306609999999999</v>
      </c>
      <c r="Q21" s="291">
        <v>5.5012814649999999</v>
      </c>
      <c r="R21" s="311">
        <v>1.370620465</v>
      </c>
      <c r="S21" s="291"/>
      <c r="T21" s="247">
        <v>1.4211199999999999</v>
      </c>
      <c r="U21" s="291">
        <v>4.2364472900000001</v>
      </c>
      <c r="V21" s="311">
        <v>2.8153272899999999</v>
      </c>
      <c r="W21" s="215" t="s">
        <v>250</v>
      </c>
      <c r="X21" s="247">
        <v>0.375114</v>
      </c>
      <c r="Y21" s="291">
        <v>13.033061987000002</v>
      </c>
      <c r="Z21" s="311">
        <v>12.657947987000002</v>
      </c>
      <c r="AA21" s="215" t="s">
        <v>251</v>
      </c>
      <c r="AB21" s="247">
        <v>1.626215279279279</v>
      </c>
      <c r="AC21" s="291">
        <v>0.82398374200000002</v>
      </c>
      <c r="AD21" s="311">
        <v>-0.80223153727927898</v>
      </c>
      <c r="AE21" s="291"/>
      <c r="AF21" s="247">
        <v>0.9268738975241283</v>
      </c>
      <c r="AG21" s="291">
        <v>0.35451333299999999</v>
      </c>
      <c r="AH21" s="311">
        <v>-0.57236056452412831</v>
      </c>
      <c r="AI21" s="291"/>
      <c r="AJ21" s="247">
        <v>4.4931198832284309</v>
      </c>
      <c r="AK21" s="291">
        <v>7.014049739999999</v>
      </c>
      <c r="AL21" s="311">
        <v>2.5209298567715681</v>
      </c>
      <c r="AM21" s="291"/>
      <c r="AN21" s="247">
        <v>3.050681</v>
      </c>
      <c r="AO21" s="291">
        <v>2.1909269430000005</v>
      </c>
      <c r="AP21" s="311">
        <v>-0.85975405699999952</v>
      </c>
      <c r="AQ21" s="291"/>
      <c r="AR21" s="247">
        <v>10.629095999999999</v>
      </c>
      <c r="AS21" s="291">
        <v>3.3116793589999998</v>
      </c>
      <c r="AT21" s="311">
        <v>-7.3174166409999994</v>
      </c>
      <c r="AU21" s="291"/>
      <c r="AV21" s="247">
        <v>8.1516599999999997</v>
      </c>
      <c r="AW21" s="291">
        <v>10.960752746000001</v>
      </c>
      <c r="AX21" s="311">
        <v>2.809092746000001</v>
      </c>
      <c r="AY21" s="291"/>
      <c r="AZ21" s="247">
        <v>5.0660410000000002</v>
      </c>
      <c r="BA21" s="291">
        <v>1.174920959</v>
      </c>
      <c r="BB21" s="311">
        <v>-3.8911200410000002</v>
      </c>
      <c r="BC21" s="291"/>
    </row>
    <row r="22" spans="1:55" ht="47.25" x14ac:dyDescent="0.25">
      <c r="A22" s="266">
        <v>2</v>
      </c>
      <c r="B22" s="273" t="s">
        <v>235</v>
      </c>
      <c r="C22" s="263" t="s">
        <v>236</v>
      </c>
      <c r="D22" s="281">
        <v>1.5679159464140804</v>
      </c>
      <c r="E22" s="270">
        <v>4.1107389053802592</v>
      </c>
      <c r="F22" s="311">
        <v>2.5428229589661786</v>
      </c>
      <c r="G22" s="270"/>
      <c r="H22" s="281">
        <v>3.2649694194185392</v>
      </c>
      <c r="I22" s="270">
        <v>8.1870860158575987</v>
      </c>
      <c r="J22" s="311">
        <v>4.922116596439059</v>
      </c>
      <c r="K22" s="270"/>
      <c r="L22" s="281">
        <v>1.9125726824294536</v>
      </c>
      <c r="M22" s="270">
        <v>5.0234666443127045</v>
      </c>
      <c r="N22" s="311">
        <v>3.1108939618832512</v>
      </c>
      <c r="O22" s="270"/>
      <c r="P22" s="281">
        <v>3.9748353034198218</v>
      </c>
      <c r="Q22" s="270">
        <v>3.0004549493815662</v>
      </c>
      <c r="R22" s="311">
        <v>-0.97438035403825562</v>
      </c>
      <c r="S22" s="270"/>
      <c r="T22" s="281">
        <v>0</v>
      </c>
      <c r="U22" s="270">
        <v>12.21458266038535</v>
      </c>
      <c r="V22" s="311">
        <v>12.21458266038535</v>
      </c>
      <c r="W22" s="211" t="s">
        <v>237</v>
      </c>
      <c r="X22" s="281">
        <v>0</v>
      </c>
      <c r="Y22" s="270">
        <v>3.1126561924795579</v>
      </c>
      <c r="Z22" s="311">
        <v>3.1126561924795579</v>
      </c>
      <c r="AA22" s="211" t="s">
        <v>237</v>
      </c>
      <c r="AB22" s="281">
        <v>0</v>
      </c>
      <c r="AC22" s="270">
        <v>5.7727992400253321</v>
      </c>
      <c r="AD22" s="311">
        <v>5.7727992400253321</v>
      </c>
      <c r="AE22" s="211" t="s">
        <v>237</v>
      </c>
      <c r="AF22" s="281">
        <v>0</v>
      </c>
      <c r="AG22" s="270">
        <v>1.6917433939666144</v>
      </c>
      <c r="AH22" s="311">
        <v>1.6917433939666144</v>
      </c>
      <c r="AI22" s="211" t="s">
        <v>237</v>
      </c>
      <c r="AJ22" s="281">
        <v>0</v>
      </c>
      <c r="AK22" s="270">
        <v>2.0068948650136549</v>
      </c>
      <c r="AL22" s="311">
        <v>2.0068948650136549</v>
      </c>
      <c r="AM22" s="211" t="s">
        <v>237</v>
      </c>
      <c r="AN22" s="281">
        <v>3.8467812136939656</v>
      </c>
      <c r="AO22" s="270">
        <v>3.300863976398694</v>
      </c>
      <c r="AP22" s="311">
        <v>-0.54591723729527164</v>
      </c>
      <c r="AQ22" s="270"/>
      <c r="AR22" s="281">
        <v>0</v>
      </c>
      <c r="AS22" s="270">
        <v>1.8665363379388691</v>
      </c>
      <c r="AT22" s="311">
        <v>1.8665363379388691</v>
      </c>
      <c r="AU22" s="211" t="s">
        <v>237</v>
      </c>
      <c r="AV22" s="281">
        <v>0.7227524936845795</v>
      </c>
      <c r="AW22" s="270">
        <v>0.65946055472169507</v>
      </c>
      <c r="AX22" s="311">
        <v>-6.3291938962884431E-2</v>
      </c>
      <c r="AY22" s="270"/>
      <c r="AZ22" s="281">
        <v>0</v>
      </c>
      <c r="BA22" s="270">
        <v>3.7132433704691667</v>
      </c>
      <c r="BB22" s="311">
        <v>3.7132433704691667</v>
      </c>
      <c r="BC22" s="211" t="s">
        <v>237</v>
      </c>
    </row>
    <row r="23" spans="1:55" ht="101.25" x14ac:dyDescent="0.25">
      <c r="A23" s="265" t="s">
        <v>218</v>
      </c>
      <c r="B23" s="467" t="s">
        <v>238</v>
      </c>
      <c r="C23" s="254" t="s">
        <v>239</v>
      </c>
      <c r="D23" s="311">
        <v>48.502179999999996</v>
      </c>
      <c r="E23" s="312">
        <v>132.56799999999998</v>
      </c>
      <c r="F23" s="311">
        <v>84.065819999999988</v>
      </c>
      <c r="G23" s="216" t="s">
        <v>255</v>
      </c>
      <c r="H23" s="311">
        <v>849.60668555534255</v>
      </c>
      <c r="I23" s="312">
        <v>2633.087</v>
      </c>
      <c r="J23" s="311">
        <v>1783.4803144446573</v>
      </c>
      <c r="K23" s="216" t="s">
        <v>257</v>
      </c>
      <c r="L23" s="311">
        <v>35.534559999999999</v>
      </c>
      <c r="M23" s="312">
        <v>130.16000000000003</v>
      </c>
      <c r="N23" s="311">
        <v>94.625440000000026</v>
      </c>
      <c r="O23" s="216" t="s">
        <v>254</v>
      </c>
      <c r="P23" s="311">
        <v>517.94000000000005</v>
      </c>
      <c r="Q23" s="312">
        <v>705.68000000000006</v>
      </c>
      <c r="R23" s="311">
        <v>187.74</v>
      </c>
      <c r="S23" s="312"/>
      <c r="T23" s="311">
        <v>0</v>
      </c>
      <c r="U23" s="312">
        <v>291.16999999999996</v>
      </c>
      <c r="V23" s="311">
        <v>291.16999999999996</v>
      </c>
      <c r="W23" s="211" t="s">
        <v>237</v>
      </c>
      <c r="X23" s="311">
        <v>0</v>
      </c>
      <c r="Y23" s="312">
        <v>90.792999999999992</v>
      </c>
      <c r="Z23" s="311">
        <v>90.792999999999992</v>
      </c>
      <c r="AA23" s="211" t="s">
        <v>237</v>
      </c>
      <c r="AB23" s="311">
        <v>0</v>
      </c>
      <c r="AC23" s="312">
        <v>72.921999999999997</v>
      </c>
      <c r="AD23" s="311">
        <v>72.921999999999997</v>
      </c>
      <c r="AE23" s="211" t="s">
        <v>237</v>
      </c>
      <c r="AF23" s="311">
        <v>0</v>
      </c>
      <c r="AG23" s="312">
        <v>11.3</v>
      </c>
      <c r="AH23" s="311">
        <v>11.3</v>
      </c>
      <c r="AI23" s="211" t="s">
        <v>237</v>
      </c>
      <c r="AJ23" s="311">
        <v>0</v>
      </c>
      <c r="AK23" s="312">
        <v>94.3</v>
      </c>
      <c r="AL23" s="311">
        <v>94.3</v>
      </c>
      <c r="AM23" s="211" t="s">
        <v>237</v>
      </c>
      <c r="AN23" s="311">
        <v>127.19816000000002</v>
      </c>
      <c r="AO23" s="312">
        <v>125.31400000000001</v>
      </c>
      <c r="AP23" s="311">
        <v>-1.8841600000000085</v>
      </c>
      <c r="AQ23" s="312"/>
      <c r="AR23" s="311">
        <v>0</v>
      </c>
      <c r="AS23" s="312">
        <v>70.654000000000011</v>
      </c>
      <c r="AT23" s="311">
        <v>70.654000000000011</v>
      </c>
      <c r="AU23" s="211" t="s">
        <v>237</v>
      </c>
      <c r="AV23" s="311">
        <v>114.00218</v>
      </c>
      <c r="AW23" s="312">
        <v>117.895</v>
      </c>
      <c r="AX23" s="311">
        <v>3.8928200000000004</v>
      </c>
      <c r="AY23" s="312"/>
      <c r="AZ23" s="311">
        <v>0</v>
      </c>
      <c r="BA23" s="312">
        <v>47.329000000000001</v>
      </c>
      <c r="BB23" s="311">
        <v>47.329000000000001</v>
      </c>
      <c r="BC23" s="211" t="s">
        <v>237</v>
      </c>
    </row>
    <row r="24" spans="1:55" ht="15.75" x14ac:dyDescent="0.25">
      <c r="A24" s="267" t="s">
        <v>220</v>
      </c>
      <c r="B24" s="268" t="s">
        <v>240</v>
      </c>
      <c r="C24" s="262" t="s">
        <v>233</v>
      </c>
      <c r="D24" s="272">
        <v>30.934170999999999</v>
      </c>
      <c r="E24" s="292">
        <v>32.249189999999999</v>
      </c>
      <c r="F24" s="272">
        <v>1.3150189999999995</v>
      </c>
      <c r="G24" s="292"/>
      <c r="H24" s="272">
        <v>260.21888000000001</v>
      </c>
      <c r="I24" s="292">
        <v>321.61467399999998</v>
      </c>
      <c r="J24" s="272">
        <v>61.395793999999967</v>
      </c>
      <c r="K24" s="292"/>
      <c r="L24" s="272">
        <v>18.579455999999997</v>
      </c>
      <c r="M24" s="292">
        <v>25.910394</v>
      </c>
      <c r="N24" s="272">
        <v>7.3309380000000033</v>
      </c>
      <c r="O24" s="292"/>
      <c r="P24" s="272">
        <v>130.30476999999999</v>
      </c>
      <c r="Q24" s="292">
        <v>235.19100000000003</v>
      </c>
      <c r="R24" s="272">
        <v>104.88623000000004</v>
      </c>
      <c r="S24" s="292"/>
      <c r="T24" s="272">
        <v>22.973161000000001</v>
      </c>
      <c r="U24" s="292">
        <v>23.837900000000001</v>
      </c>
      <c r="V24" s="272">
        <v>0.86473900000000015</v>
      </c>
      <c r="W24" s="292"/>
      <c r="X24" s="272">
        <v>15.156128000000001</v>
      </c>
      <c r="Y24" s="292">
        <v>29.168977999999999</v>
      </c>
      <c r="Z24" s="272">
        <v>14.012849999999998</v>
      </c>
      <c r="AA24" s="292"/>
      <c r="AB24" s="272">
        <v>14.519779279279277</v>
      </c>
      <c r="AC24" s="292">
        <v>12.632</v>
      </c>
      <c r="AD24" s="272">
        <v>-1.8877792792792771</v>
      </c>
      <c r="AE24" s="292"/>
      <c r="AF24" s="272">
        <v>5.2639362649030463</v>
      </c>
      <c r="AG24" s="292">
        <v>6.6795</v>
      </c>
      <c r="AH24" s="272">
        <v>1.4155637350969537</v>
      </c>
      <c r="AI24" s="292"/>
      <c r="AJ24" s="272">
        <v>46.168515035228431</v>
      </c>
      <c r="AK24" s="292">
        <v>46.988012000000005</v>
      </c>
      <c r="AL24" s="272">
        <v>0.81949696477157374</v>
      </c>
      <c r="AM24" s="292"/>
      <c r="AN24" s="272">
        <v>33.066127999999999</v>
      </c>
      <c r="AO24" s="292">
        <v>37.963999999999999</v>
      </c>
      <c r="AP24" s="272">
        <v>4.8978719999999996</v>
      </c>
      <c r="AQ24" s="292"/>
      <c r="AR24" s="272">
        <v>42.357122000000004</v>
      </c>
      <c r="AS24" s="292">
        <v>37.853000000000002</v>
      </c>
      <c r="AT24" s="272">
        <v>-4.5041220000000024</v>
      </c>
      <c r="AU24" s="292"/>
      <c r="AV24" s="272">
        <v>157.733361</v>
      </c>
      <c r="AW24" s="292">
        <v>178.77490799999998</v>
      </c>
      <c r="AX24" s="272">
        <v>21.04154699999998</v>
      </c>
      <c r="AY24" s="292"/>
      <c r="AZ24" s="272">
        <v>20.849271999999999</v>
      </c>
      <c r="BA24" s="292">
        <v>12.746</v>
      </c>
      <c r="BB24" s="272">
        <v>-8.1032719999999987</v>
      </c>
      <c r="BC24" s="292"/>
    </row>
    <row r="26" spans="1:55" ht="15.75" x14ac:dyDescent="0.25">
      <c r="A26" s="240"/>
      <c r="B26" s="325" t="s">
        <v>252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</row>
    <row r="27" spans="1:55" ht="15.75" x14ac:dyDescent="0.25">
      <c r="A27" s="240"/>
      <c r="B27" s="325" t="s">
        <v>253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</row>
    <row r="28" spans="1:55" ht="15.75" x14ac:dyDescent="0.25">
      <c r="A28" s="240"/>
      <c r="B28" s="325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</row>
    <row r="29" spans="1:55" ht="15.75" x14ac:dyDescent="0.25">
      <c r="A29" s="240"/>
      <c r="B29" s="325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40"/>
      <c r="BC29" s="240"/>
    </row>
    <row r="30" spans="1:55" ht="15.75" x14ac:dyDescent="0.25">
      <c r="A30" s="240"/>
      <c r="B30" s="325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</row>
  </sheetData>
  <mergeCells count="60">
    <mergeCell ref="D2:BC2"/>
    <mergeCell ref="B7:BC7"/>
    <mergeCell ref="B14:BC14"/>
    <mergeCell ref="B18:BC18"/>
    <mergeCell ref="AX4:AX5"/>
    <mergeCell ref="AY4:AY5"/>
    <mergeCell ref="BB4:BB5"/>
    <mergeCell ref="BC4:BC5"/>
    <mergeCell ref="AR3:AU3"/>
    <mergeCell ref="AV3:AY3"/>
    <mergeCell ref="AZ3:BC3"/>
    <mergeCell ref="AF3:AI3"/>
    <mergeCell ref="AH4:AH5"/>
    <mergeCell ref="AI4:AI5"/>
    <mergeCell ref="AJ3:AM3"/>
    <mergeCell ref="AN3:AQ3"/>
    <mergeCell ref="AL4:AL5"/>
    <mergeCell ref="AM4:AM5"/>
    <mergeCell ref="AP4:AP5"/>
    <mergeCell ref="AQ4:AQ5"/>
    <mergeCell ref="S4:S5"/>
    <mergeCell ref="V4:V5"/>
    <mergeCell ref="W4:W5"/>
    <mergeCell ref="T3:W3"/>
    <mergeCell ref="X3:AA3"/>
    <mergeCell ref="Z4:Z5"/>
    <mergeCell ref="AA4:AA5"/>
    <mergeCell ref="AB3:AE3"/>
    <mergeCell ref="AD4:AD5"/>
    <mergeCell ref="AE4:AE5"/>
    <mergeCell ref="T4:U4"/>
    <mergeCell ref="X4:Y4"/>
    <mergeCell ref="P3:S3"/>
    <mergeCell ref="R4:R5"/>
    <mergeCell ref="F4:F5"/>
    <mergeCell ref="G4:G5"/>
    <mergeCell ref="D3:G3"/>
    <mergeCell ref="H3:K3"/>
    <mergeCell ref="J4:J5"/>
    <mergeCell ref="K4:K5"/>
    <mergeCell ref="D4:E4"/>
    <mergeCell ref="H4:I4"/>
    <mergeCell ref="L4:M4"/>
    <mergeCell ref="P4:Q4"/>
    <mergeCell ref="A1:AZ1"/>
    <mergeCell ref="A2:A5"/>
    <mergeCell ref="B2:B5"/>
    <mergeCell ref="C2:C5"/>
    <mergeCell ref="AZ4:BA4"/>
    <mergeCell ref="AB4:AC4"/>
    <mergeCell ref="AF4:AG4"/>
    <mergeCell ref="AJ4:AK4"/>
    <mergeCell ref="AN4:AO4"/>
    <mergeCell ref="AR4:AS4"/>
    <mergeCell ref="AV4:AW4"/>
    <mergeCell ref="AT4:AT5"/>
    <mergeCell ref="AU4:AU5"/>
    <mergeCell ref="L3:O3"/>
    <mergeCell ref="N4:N5"/>
    <mergeCell ref="O4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</vt:lpstr>
      <vt:lpstr>раздел 2</vt:lpstr>
      <vt:lpstr>Раздел 3</vt:lpstr>
      <vt:lpstr>раздел 4</vt:lpstr>
      <vt:lpstr>раздел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Безпалько Михаил Петрович</dc:creator>
  <cp:lastModifiedBy>Безпалько Михаил Петрович</cp:lastModifiedBy>
  <dcterms:created xsi:type="dcterms:W3CDTF">2022-06-03T04:34:34Z</dcterms:created>
  <dcterms:modified xsi:type="dcterms:W3CDTF">2022-06-06T00:23:05Z</dcterms:modified>
</cp:coreProperties>
</file>