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085" yWindow="255" windowWidth="14370" windowHeight="12150" activeTab="3"/>
  </bookViews>
  <sheets>
    <sheet name="раздел 1" sheetId="16" r:id="rId1"/>
    <sheet name="раздел 2" sheetId="19" r:id="rId2"/>
    <sheet name="раздел 3" sheetId="21" r:id="rId3"/>
    <sheet name="раздел 4" sheetId="18" r:id="rId4"/>
  </sheets>
  <definedNames>
    <definedName name="_xlnm.Print_Area" localSheetId="3">'раздел 4'!$A$1:$K$13</definedName>
  </definedNames>
  <calcPr calcId="145621"/>
</workbook>
</file>

<file path=xl/calcChain.xml><?xml version="1.0" encoding="utf-8"?>
<calcChain xmlns="http://schemas.openxmlformats.org/spreadsheetml/2006/main">
  <c r="I5" i="18" l="1"/>
  <c r="J5" i="18" s="1"/>
  <c r="K5" i="18" s="1"/>
  <c r="L5" i="18" s="1"/>
  <c r="M5" i="18" s="1"/>
  <c r="N5" i="18" s="1"/>
  <c r="O5" i="18" s="1"/>
  <c r="P5" i="18" s="1"/>
  <c r="Q5" i="18" s="1"/>
  <c r="P7" i="18" l="1"/>
  <c r="P11" i="18"/>
  <c r="N11" i="18"/>
  <c r="L11" i="18"/>
  <c r="N7" i="18"/>
  <c r="L7" i="18"/>
  <c r="W35" i="19" l="1"/>
  <c r="W34" i="19"/>
  <c r="W33" i="19"/>
  <c r="V33" i="19"/>
  <c r="U33" i="19"/>
  <c r="T33" i="19"/>
  <c r="W32" i="19"/>
  <c r="W31" i="19"/>
  <c r="W30" i="19" s="1"/>
  <c r="V30" i="19"/>
  <c r="U30" i="19"/>
  <c r="T30" i="19"/>
  <c r="W29" i="19"/>
  <c r="W28" i="19"/>
  <c r="W27" i="19"/>
  <c r="V27" i="19"/>
  <c r="U27" i="19"/>
  <c r="T27" i="19"/>
  <c r="W26" i="19"/>
  <c r="W25" i="19"/>
  <c r="W24" i="19" s="1"/>
  <c r="V24" i="19"/>
  <c r="U24" i="19"/>
  <c r="U23" i="19" s="1"/>
  <c r="T24" i="19"/>
  <c r="T23" i="19" s="1"/>
  <c r="W20" i="19"/>
  <c r="W19" i="19"/>
  <c r="W18" i="19"/>
  <c r="V17" i="19"/>
  <c r="U17" i="19"/>
  <c r="T17" i="19"/>
  <c r="W14" i="19"/>
  <c r="W13" i="19" s="1"/>
  <c r="V13" i="19"/>
  <c r="U13" i="19"/>
  <c r="T13" i="19"/>
  <c r="W11" i="19"/>
  <c r="W10" i="19"/>
  <c r="W8" i="19"/>
  <c r="W7" i="19"/>
  <c r="W12" i="19" s="1"/>
  <c r="W16" i="19" s="1"/>
  <c r="V7" i="19"/>
  <c r="V12" i="19" s="1"/>
  <c r="V16" i="19" s="1"/>
  <c r="U7" i="19"/>
  <c r="U12" i="19" s="1"/>
  <c r="T7" i="19"/>
  <c r="T12" i="19" s="1"/>
  <c r="T6" i="19"/>
  <c r="S35" i="19"/>
  <c r="S34" i="19"/>
  <c r="S33" i="19"/>
  <c r="R33" i="19"/>
  <c r="Q33" i="19"/>
  <c r="P33" i="19"/>
  <c r="S32" i="19"/>
  <c r="S31" i="19"/>
  <c r="S30" i="19" s="1"/>
  <c r="R30" i="19"/>
  <c r="Q30" i="19"/>
  <c r="P30" i="19"/>
  <c r="S29" i="19"/>
  <c r="S28" i="19"/>
  <c r="R27" i="19"/>
  <c r="Q27" i="19"/>
  <c r="P27" i="19"/>
  <c r="P23" i="19" s="1"/>
  <c r="S26" i="19"/>
  <c r="S25" i="19"/>
  <c r="S24" i="19"/>
  <c r="R24" i="19"/>
  <c r="Q24" i="19"/>
  <c r="P24" i="19"/>
  <c r="S20" i="19"/>
  <c r="S19" i="19"/>
  <c r="S18" i="19"/>
  <c r="R17" i="19"/>
  <c r="Q17" i="19"/>
  <c r="P17" i="19"/>
  <c r="S14" i="19"/>
  <c r="S13" i="19" s="1"/>
  <c r="R13" i="19"/>
  <c r="Q13" i="19"/>
  <c r="P13" i="19"/>
  <c r="S11" i="19"/>
  <c r="S10" i="19"/>
  <c r="S8" i="19"/>
  <c r="S7" i="19"/>
  <c r="R7" i="19"/>
  <c r="R12" i="19" s="1"/>
  <c r="Q7" i="19"/>
  <c r="Q12" i="19" s="1"/>
  <c r="P7" i="19"/>
  <c r="P12" i="19" s="1"/>
  <c r="P6" i="19"/>
  <c r="O35" i="19"/>
  <c r="O34" i="19"/>
  <c r="N33" i="19"/>
  <c r="M33" i="19"/>
  <c r="L33" i="19"/>
  <c r="O32" i="19"/>
  <c r="O31" i="19"/>
  <c r="O30" i="19"/>
  <c r="N30" i="19"/>
  <c r="M30" i="19"/>
  <c r="L30" i="19"/>
  <c r="O29" i="19"/>
  <c r="O28" i="19"/>
  <c r="O27" i="19" s="1"/>
  <c r="N27" i="19"/>
  <c r="M27" i="19"/>
  <c r="L27" i="19"/>
  <c r="O26" i="19"/>
  <c r="O25" i="19"/>
  <c r="N24" i="19"/>
  <c r="M24" i="19"/>
  <c r="L24" i="19"/>
  <c r="O20" i="19"/>
  <c r="O19" i="19"/>
  <c r="O18" i="19"/>
  <c r="O17" i="19" s="1"/>
  <c r="N17" i="19"/>
  <c r="M17" i="19"/>
  <c r="L17" i="19"/>
  <c r="O14" i="19"/>
  <c r="O13" i="19" s="1"/>
  <c r="N13" i="19"/>
  <c r="M13" i="19"/>
  <c r="L13" i="19"/>
  <c r="O11" i="19"/>
  <c r="O10" i="19"/>
  <c r="O8" i="19"/>
  <c r="O7" i="19" s="1"/>
  <c r="O12" i="19" s="1"/>
  <c r="O16" i="19" s="1"/>
  <c r="N7" i="19"/>
  <c r="N12" i="19" s="1"/>
  <c r="M7" i="19"/>
  <c r="M12" i="19" s="1"/>
  <c r="L7" i="19"/>
  <c r="L12" i="19" s="1"/>
  <c r="L6" i="19"/>
  <c r="U22" i="19" l="1"/>
  <c r="T22" i="19"/>
  <c r="M16" i="19"/>
  <c r="N16" i="19"/>
  <c r="S17" i="19"/>
  <c r="S27" i="19"/>
  <c r="W17" i="19"/>
  <c r="L16" i="19"/>
  <c r="O24" i="19"/>
  <c r="O23" i="19" s="1"/>
  <c r="O33" i="19"/>
  <c r="P22" i="19"/>
  <c r="P16" i="19"/>
  <c r="P21" i="19" s="1"/>
  <c r="V21" i="19"/>
  <c r="L23" i="19"/>
  <c r="L22" i="19" s="1"/>
  <c r="Q16" i="19"/>
  <c r="Q21" i="19" s="1"/>
  <c r="R16" i="19"/>
  <c r="N23" i="19"/>
  <c r="N22" i="19" s="1"/>
  <c r="S12" i="19"/>
  <c r="S16" i="19" s="1"/>
  <c r="S21" i="19" s="1"/>
  <c r="Q23" i="19"/>
  <c r="Q22" i="19" s="1"/>
  <c r="O21" i="19"/>
  <c r="M23" i="19"/>
  <c r="M22" i="19" s="1"/>
  <c r="R23" i="19"/>
  <c r="R22" i="19" s="1"/>
  <c r="R21" i="19"/>
  <c r="N21" i="19"/>
  <c r="S23" i="19"/>
  <c r="S22" i="19" s="1"/>
  <c r="L21" i="19"/>
  <c r="M21" i="19"/>
  <c r="V23" i="19"/>
  <c r="V22" i="19" s="1"/>
  <c r="W21" i="19"/>
  <c r="T16" i="19"/>
  <c r="T21" i="19" s="1"/>
  <c r="W23" i="19"/>
  <c r="W22" i="19" s="1"/>
  <c r="U16" i="19"/>
  <c r="U21" i="19" s="1"/>
  <c r="O22" i="19" l="1"/>
</calcChain>
</file>

<file path=xl/sharedStrings.xml><?xml version="1.0" encoding="utf-8"?>
<sst xmlns="http://schemas.openxmlformats.org/spreadsheetml/2006/main" count="216" uniqueCount="108">
  <si>
    <t>1.</t>
  </si>
  <si>
    <t>2.</t>
  </si>
  <si>
    <t>3.</t>
  </si>
  <si>
    <t>Единица измерения</t>
  </si>
  <si>
    <t>Величина показателя</t>
  </si>
  <si>
    <t>тыс. руб.</t>
  </si>
  <si>
    <t>Наименование показателя</t>
  </si>
  <si>
    <t>1.1</t>
  </si>
  <si>
    <t>1.2</t>
  </si>
  <si>
    <t>Показатели надежности и бесперебойности водоснабжения</t>
  </si>
  <si>
    <t>куб.м</t>
  </si>
  <si>
    <t>4.</t>
  </si>
  <si>
    <t>5.</t>
  </si>
  <si>
    <t>6.</t>
  </si>
  <si>
    <t>6.1.</t>
  </si>
  <si>
    <t>ед.</t>
  </si>
  <si>
    <t>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</si>
  <si>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</si>
  <si>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</si>
  <si>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</si>
  <si>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</si>
  <si>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</si>
  <si>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</si>
  <si>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</si>
  <si>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</si>
  <si>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Наименование</t>
  </si>
  <si>
    <t>МП «ЧРКХ»</t>
  </si>
  <si>
    <t>689400, Чукотский АО, г.Певек, ул.Пугачева, д.42/2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</si>
  <si>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</si>
  <si>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</si>
  <si>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</si>
  <si>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</si>
  <si>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</si>
  <si>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ОТЧЕТ ОБ ИСПОЛНЕНИИ ПРОИЗВОДСТВЕННОЙ ПРОГРАММЫ</t>
  </si>
  <si>
    <t>№
п/п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</si>
  <si>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</si>
  <si>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</si>
  <si>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</si>
  <si>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</si>
  <si>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</si>
  <si>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</si>
  <si>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</si>
  <si>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</si>
  <si>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</si>
  <si>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</si>
  <si>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</si>
  <si>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</si>
  <si>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</si>
  <si>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</si>
  <si>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</si>
  <si>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</si>
  <si>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</si>
  <si>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</si>
  <si>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</si>
  <si>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</si>
  <si>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</si>
  <si>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</si>
  <si>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</si>
  <si>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</si>
  <si>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</si>
  <si>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</si>
  <si>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</si>
  <si>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</si>
  <si>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</si>
  <si>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</si>
  <si>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</si>
  <si>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</si>
  <si>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</si>
  <si>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</si>
  <si>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</si>
  <si>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</si>
  <si>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</si>
  <si>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</si>
  <si>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</si>
  <si>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</si>
  <si>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</si>
  <si>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холодного водоснабжения</t>
  </si>
  <si>
    <t>Раздел 4. Показатели надежности, качества, энергетической эффективности объектов централизованной системы холодного водоснабжения</t>
  </si>
  <si>
    <t>%</t>
  </si>
  <si>
    <t>II</t>
  </si>
  <si>
    <t>1</t>
  </si>
  <si>
    <t>Руководитель организации</t>
  </si>
  <si>
    <t>(доллжность)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</si>
  <si>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</si>
  <si>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</si>
  <si>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</si>
  <si>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</si>
  <si>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</si>
  <si>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</si>
  <si>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t>№ 
п/п</t>
  </si>
  <si>
    <t>Раздел 4. Объем финансовых потребностей, необходимых для реализации производственной программы</t>
  </si>
  <si>
    <t xml:space="preserve">ПЛАН </t>
  </si>
  <si>
    <t>ФАКТ</t>
  </si>
  <si>
    <t>участок Певек</t>
  </si>
  <si>
    <t>Показатели эффективности использования ресурсов, в том числе уроветь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</si>
  <si>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</si>
  <si>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</si>
  <si>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тыс.куб.м</t>
  </si>
  <si>
    <t>объем потерь воды в централизованной системе водоснабжения при ее транспортировке</t>
  </si>
  <si>
    <t>Отклонение</t>
  </si>
  <si>
    <t>Причины отклонения</t>
  </si>
  <si>
    <t>С. В. Зуева</t>
  </si>
  <si>
    <t xml:space="preserve"> -</t>
  </si>
  <si>
    <t>в связи с фактическим увеличением отпуска технической воды, увеличился процент потерь</t>
  </si>
  <si>
    <t>план - 427,0 тыс. куб. м, факт – 501,3 тыс. куб. м.; в 2017 году для МП «ЧРКХ» был впервые установлен тариф техническую воду на 2018 год, в связи с отсутствием данных за предыдущих три года объем при расчете на 2019 год был взят из договоров заключенных с организациями-потребителями (предположительно), а  по факту отпуск технической воды оказался больше.</t>
  </si>
  <si>
    <t>в связи с фактическим увеличением отпуска технической воды, увеличилось количество потерь</t>
  </si>
  <si>
    <t>в сфере холодного водоснабжения (техническая вода) за 2020 год</t>
  </si>
  <si>
    <t>план - 435,1 тыс. куб. м, факт – 506,8 тыс. куб. м.; в связи с отсутствием данных за предыдущих три года объем при расчете на 2020 год был взят из договоров заключенных с организациями-потребителями (предположительно), а  по факту отпуск технической воды оказался больше.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</si>
</sst>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12" xfId="0" applyFont="1" applyBorder="1" applyAlignment="1">
      <alignment horizontal="center" vertical="center" wrapText="1"/>
    </xf>
    <xf numFmtId="0" fontId="9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5" fillId="0" borderId="0" xfId="4" applyFont="1"/>
    <xf numFmtId="0" fontId="1" fillId="0" borderId="1" xfId="1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4" applyFont="1"/>
    <xf numFmtId="0" fontId="1" fillId="0" borderId="0" xfId="1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3" fillId="0" borderId="0" xfId="1" applyFont="1" applyAlignment="1">
      <alignment vertical="top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2"/>
    </xf>
    <xf numFmtId="0" fontId="7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4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wrapText="1" indent="3"/>
    </xf>
    <xf numFmtId="0" fontId="14" fillId="0" borderId="0" xfId="1" applyFont="1"/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/>
    </xf>
    <xf numFmtId="0" fontId="5" fillId="0" borderId="0" xfId="4" applyFont="1" applyAlignment="1">
      <alignment horizontal="center"/>
    </xf>
    <xf numFmtId="166" fontId="7" fillId="3" borderId="1" xfId="1" applyNumberFormat="1" applyFont="1" applyFill="1" applyBorder="1" applyAlignment="1">
      <alignment horizontal="center" vertical="center" wrapText="1"/>
    </xf>
    <xf numFmtId="0" fontId="10" fillId="0" borderId="11" xfId="1" applyFont="1" applyBorder="1"/>
    <xf numFmtId="0" fontId="6" fillId="0" borderId="11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5" fillId="0" borderId="4" xfId="3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justify" vertical="top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justify" vertical="top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/>
    <xf numFmtId="0" fontId="5" fillId="0" borderId="27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30" xfId="3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3" xfId="0" applyFont="1" applyBorder="1"/>
    <xf numFmtId="0" fontId="5" fillId="0" borderId="29" xfId="0" applyFont="1" applyBorder="1" applyAlignment="1">
      <alignment horizontal="left" vertical="top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9" xfId="1" applyFont="1" applyBorder="1"/>
    <xf numFmtId="164" fontId="5" fillId="0" borderId="31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1" fillId="0" borderId="15" xfId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5"/>
    <cellStyle name="Обычный 2_ООО Тепловая компания (печора)" xfId="1"/>
    <cellStyle name="Обычный 3" xfId="7"/>
    <cellStyle name="Обычный 5" xfId="2"/>
    <cellStyle name="Обычный_PP_PitWater" xfId="4"/>
    <cellStyle name="Процентный 2" xfId="6"/>
    <cellStyle name="Процентный 4" xfId="8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M26" sqref="M26"/>
    </sheetView>
  </sheetViews>
  <sheetFormatPr defaultColWidth="9.140625" defaultRowHeight="15.75" x14ac:dyDescent="0.25"/>
  <cols>
    <col min="1" max="1" width="51.28515625" style="9" customWidth="1"/>
    <col min="2" max="2" width="69.42578125" style="9" customWidth="1"/>
    <col min="3" max="3" width="7" style="9" customWidth="1"/>
    <col min="4" max="4" width="6.7109375" style="9" customWidth="1"/>
    <col min="5" max="16384" width="9.140625" style="9"/>
  </cols>
  <sheetData>
    <row r="1" spans="1:2" s="6" customFormat="1" ht="18.75" x14ac:dyDescent="0.3">
      <c r="A1" s="108" t="s">
        <v>33</v>
      </c>
      <c r="B1" s="108"/>
    </row>
    <row r="2" spans="1:2" s="6" customFormat="1" ht="18.75" x14ac:dyDescent="0.3">
      <c r="A2" s="109" t="s">
        <v>106</v>
      </c>
      <c r="B2" s="109"/>
    </row>
    <row r="3" spans="1:2" s="6" customFormat="1" ht="18.75" x14ac:dyDescent="0.3">
      <c r="A3" s="110"/>
      <c r="B3" s="111"/>
    </row>
    <row r="4" spans="1:2" s="6" customFormat="1" ht="18.75" x14ac:dyDescent="0.3">
      <c r="A4" s="112" t="s">
        <v>18</v>
      </c>
      <c r="B4" s="112"/>
    </row>
    <row r="5" spans="1:2" ht="30.75" customHeight="1" x14ac:dyDescent="0.25">
      <c r="A5" s="7" t="s">
        <v>19</v>
      </c>
      <c r="B5" s="8" t="s">
        <v>26</v>
      </c>
    </row>
    <row r="6" spans="1:2" ht="30" customHeight="1" x14ac:dyDescent="0.25">
      <c r="A6" s="7" t="s">
        <v>20</v>
      </c>
      <c r="B6" s="10" t="s">
        <v>27</v>
      </c>
    </row>
    <row r="7" spans="1:2" ht="38.25" customHeight="1" x14ac:dyDescent="0.25">
      <c r="A7" s="7" t="s">
        <v>21</v>
      </c>
      <c r="B7" s="10" t="s">
        <v>22</v>
      </c>
    </row>
    <row r="8" spans="1:2" ht="36.75" customHeight="1" x14ac:dyDescent="0.25">
      <c r="A8" s="7" t="s">
        <v>23</v>
      </c>
      <c r="B8" s="8" t="s">
        <v>24</v>
      </c>
    </row>
    <row r="9" spans="1:2" s="13" customFormat="1" x14ac:dyDescent="0.25">
      <c r="A9" s="11"/>
      <c r="B9" s="12"/>
    </row>
    <row r="12" spans="1:2" x14ac:dyDescent="0.25">
      <c r="A12" s="49" t="s">
        <v>81</v>
      </c>
      <c r="B12" s="49" t="s">
        <v>101</v>
      </c>
    </row>
    <row r="13" spans="1:2" x14ac:dyDescent="0.25">
      <c r="A13" s="91" t="s">
        <v>82</v>
      </c>
      <c r="B13" s="50" t="s">
        <v>83</v>
      </c>
    </row>
    <row r="14" spans="1:2" x14ac:dyDescent="0.25">
      <c r="A14" s="91"/>
    </row>
    <row r="20" spans="1:3" x14ac:dyDescent="0.25">
      <c r="C20" s="14"/>
    </row>
    <row r="22" spans="1:3" x14ac:dyDescent="0.25">
      <c r="C22" s="15"/>
    </row>
    <row r="25" spans="1:3" s="13" customFormat="1" x14ac:dyDescent="0.25">
      <c r="A25" s="9"/>
      <c r="B25" s="9"/>
      <c r="C25" s="9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35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41" sqref="I41"/>
    </sheetView>
  </sheetViews>
  <sheetFormatPr defaultColWidth="9.140625" defaultRowHeight="12.75" x14ac:dyDescent="0.2"/>
  <cols>
    <col min="1" max="1" width="6.7109375" style="41" customWidth="1"/>
    <col min="2" max="2" width="52.7109375" style="41" customWidth="1"/>
    <col min="3" max="3" width="12.140625" style="41" customWidth="1"/>
    <col min="4" max="4" width="15.85546875" style="41" hidden="1" customWidth="1"/>
    <col min="5" max="6" width="20" style="41" hidden="1" customWidth="1"/>
    <col min="7" max="7" width="15.140625" style="41" hidden="1" customWidth="1"/>
    <col min="8" max="8" width="14.85546875" style="41" customWidth="1"/>
    <col min="9" max="11" width="12.85546875" style="41" customWidth="1"/>
    <col min="12" max="23" width="12.85546875" style="41" hidden="1" customWidth="1"/>
    <col min="24" max="16384" width="9.140625" style="41"/>
  </cols>
  <sheetData>
    <row r="1" spans="1:24" s="21" customFormat="1" ht="30.75" customHeight="1" x14ac:dyDescent="0.3">
      <c r="A1" s="118" t="s">
        <v>76</v>
      </c>
      <c r="B1" s="118"/>
      <c r="C1" s="118"/>
      <c r="D1" s="118"/>
      <c r="E1" s="118"/>
      <c r="F1" s="118"/>
      <c r="G1" s="118"/>
    </row>
    <row r="2" spans="1:24" s="21" customFormat="1" ht="19.5" customHeight="1" x14ac:dyDescent="0.3">
      <c r="A2" s="119" t="s">
        <v>34</v>
      </c>
      <c r="B2" s="119" t="s">
        <v>25</v>
      </c>
      <c r="C2" s="119" t="s">
        <v>3</v>
      </c>
      <c r="D2" s="120" t="s">
        <v>35</v>
      </c>
      <c r="E2" s="121"/>
      <c r="F2" s="121"/>
      <c r="G2" s="121"/>
      <c r="H2" s="121"/>
      <c r="I2" s="121"/>
      <c r="J2" s="121"/>
      <c r="K2" s="12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104"/>
    </row>
    <row r="3" spans="1:24" s="22" customFormat="1" ht="15" customHeight="1" x14ac:dyDescent="0.2">
      <c r="A3" s="119"/>
      <c r="B3" s="119"/>
      <c r="C3" s="119"/>
      <c r="D3" s="113" t="s">
        <v>84</v>
      </c>
      <c r="E3" s="113"/>
      <c r="F3" s="113"/>
      <c r="G3" s="114"/>
      <c r="H3" s="113" t="s">
        <v>85</v>
      </c>
      <c r="I3" s="113"/>
      <c r="J3" s="113"/>
      <c r="K3" s="114"/>
      <c r="L3" s="113" t="s">
        <v>86</v>
      </c>
      <c r="M3" s="113"/>
      <c r="N3" s="113"/>
      <c r="O3" s="114"/>
      <c r="P3" s="113" t="s">
        <v>87</v>
      </c>
      <c r="Q3" s="113"/>
      <c r="R3" s="113"/>
      <c r="S3" s="114"/>
      <c r="T3" s="113" t="s">
        <v>88</v>
      </c>
      <c r="U3" s="113"/>
      <c r="V3" s="113"/>
      <c r="W3" s="114"/>
    </row>
    <row r="4" spans="1:24" s="22" customFormat="1" ht="15" customHeight="1" x14ac:dyDescent="0.2">
      <c r="A4" s="119"/>
      <c r="B4" s="119"/>
      <c r="C4" s="119"/>
      <c r="D4" s="23" t="s">
        <v>36</v>
      </c>
      <c r="E4" s="115" t="s">
        <v>37</v>
      </c>
      <c r="F4" s="116"/>
      <c r="G4" s="117"/>
      <c r="H4" s="46" t="s">
        <v>36</v>
      </c>
      <c r="I4" s="115" t="s">
        <v>37</v>
      </c>
      <c r="J4" s="116"/>
      <c r="K4" s="117"/>
      <c r="L4" s="46" t="s">
        <v>36</v>
      </c>
      <c r="M4" s="115" t="s">
        <v>37</v>
      </c>
      <c r="N4" s="116"/>
      <c r="O4" s="117"/>
      <c r="P4" s="46" t="s">
        <v>36</v>
      </c>
      <c r="Q4" s="115" t="s">
        <v>37</v>
      </c>
      <c r="R4" s="116"/>
      <c r="S4" s="117"/>
      <c r="T4" s="46" t="s">
        <v>36</v>
      </c>
      <c r="U4" s="115" t="s">
        <v>37</v>
      </c>
      <c r="V4" s="116"/>
      <c r="W4" s="117"/>
    </row>
    <row r="5" spans="1:24" s="22" customFormat="1" ht="19.5" customHeight="1" x14ac:dyDescent="0.2">
      <c r="A5" s="119"/>
      <c r="B5" s="119"/>
      <c r="C5" s="119"/>
      <c r="D5" s="23" t="s">
        <v>38</v>
      </c>
      <c r="E5" s="24" t="s">
        <v>39</v>
      </c>
      <c r="F5" s="24" t="s">
        <v>40</v>
      </c>
      <c r="G5" s="24" t="s">
        <v>38</v>
      </c>
      <c r="H5" s="46" t="s">
        <v>38</v>
      </c>
      <c r="I5" s="45" t="s">
        <v>39</v>
      </c>
      <c r="J5" s="45" t="s">
        <v>40</v>
      </c>
      <c r="K5" s="45" t="s">
        <v>38</v>
      </c>
      <c r="L5" s="46" t="s">
        <v>38</v>
      </c>
      <c r="M5" s="45" t="s">
        <v>39</v>
      </c>
      <c r="N5" s="45" t="s">
        <v>40</v>
      </c>
      <c r="O5" s="45" t="s">
        <v>38</v>
      </c>
      <c r="P5" s="46" t="s">
        <v>38</v>
      </c>
      <c r="Q5" s="45" t="s">
        <v>39</v>
      </c>
      <c r="R5" s="45" t="s">
        <v>40</v>
      </c>
      <c r="S5" s="45" t="s">
        <v>38</v>
      </c>
      <c r="T5" s="46" t="s">
        <v>38</v>
      </c>
      <c r="U5" s="45" t="s">
        <v>39</v>
      </c>
      <c r="V5" s="45" t="s">
        <v>40</v>
      </c>
      <c r="W5" s="45" t="s">
        <v>38</v>
      </c>
    </row>
    <row r="6" spans="1:24" s="26" customFormat="1" ht="15" x14ac:dyDescent="0.2">
      <c r="A6" s="24">
        <v>1</v>
      </c>
      <c r="B6" s="24">
        <v>2</v>
      </c>
      <c r="C6" s="25">
        <v>3</v>
      </c>
      <c r="D6" s="24">
        <v>4</v>
      </c>
      <c r="E6" s="24">
        <v>5</v>
      </c>
      <c r="F6" s="24">
        <v>6</v>
      </c>
      <c r="G6" s="24">
        <v>7</v>
      </c>
      <c r="H6" s="45">
        <v>8</v>
      </c>
      <c r="I6" s="45">
        <v>5</v>
      </c>
      <c r="J6" s="45">
        <v>6</v>
      </c>
      <c r="K6" s="45">
        <v>7</v>
      </c>
      <c r="L6" s="45">
        <f>K6+1</f>
        <v>8</v>
      </c>
      <c r="M6" s="45">
        <v>5</v>
      </c>
      <c r="N6" s="45">
        <v>6</v>
      </c>
      <c r="O6" s="45">
        <v>7</v>
      </c>
      <c r="P6" s="45">
        <f>O6+1</f>
        <v>8</v>
      </c>
      <c r="Q6" s="45">
        <v>5</v>
      </c>
      <c r="R6" s="45">
        <v>6</v>
      </c>
      <c r="S6" s="45">
        <v>7</v>
      </c>
      <c r="T6" s="45">
        <f>S6+1</f>
        <v>8</v>
      </c>
      <c r="U6" s="45">
        <v>5</v>
      </c>
      <c r="V6" s="45">
        <v>6</v>
      </c>
      <c r="W6" s="45">
        <v>7</v>
      </c>
    </row>
    <row r="7" spans="1:24" s="26" customFormat="1" ht="18" customHeight="1" x14ac:dyDescent="0.2">
      <c r="A7" s="27" t="s">
        <v>0</v>
      </c>
      <c r="B7" s="28" t="s">
        <v>41</v>
      </c>
      <c r="C7" s="25" t="s">
        <v>10</v>
      </c>
      <c r="D7" s="29">
        <v>431306.033</v>
      </c>
      <c r="E7" s="29">
        <v>256359</v>
      </c>
      <c r="F7" s="29">
        <v>244942</v>
      </c>
      <c r="G7" s="29">
        <v>501301</v>
      </c>
      <c r="H7" s="29">
        <v>435135</v>
      </c>
      <c r="I7" s="29">
        <v>288010</v>
      </c>
      <c r="J7" s="29">
        <v>218796.777</v>
      </c>
      <c r="K7" s="29">
        <v>506806.777</v>
      </c>
      <c r="L7" s="29">
        <f t="shared" ref="H7:W7" si="0">L8+L9</f>
        <v>435135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435135</v>
      </c>
      <c r="Q7" s="29">
        <f t="shared" si="0"/>
        <v>0</v>
      </c>
      <c r="R7" s="29">
        <f t="shared" si="0"/>
        <v>0</v>
      </c>
      <c r="S7" s="29">
        <f t="shared" si="0"/>
        <v>0</v>
      </c>
      <c r="T7" s="29">
        <f t="shared" si="0"/>
        <v>431306.033</v>
      </c>
      <c r="U7" s="29">
        <f t="shared" si="0"/>
        <v>0</v>
      </c>
      <c r="V7" s="29">
        <f t="shared" si="0"/>
        <v>0</v>
      </c>
      <c r="W7" s="29">
        <f t="shared" si="0"/>
        <v>0</v>
      </c>
    </row>
    <row r="8" spans="1:24" s="26" customFormat="1" ht="18" customHeight="1" x14ac:dyDescent="0.2">
      <c r="A8" s="30" t="s">
        <v>7</v>
      </c>
      <c r="B8" s="31" t="s">
        <v>42</v>
      </c>
      <c r="C8" s="25" t="s">
        <v>10</v>
      </c>
      <c r="D8" s="32">
        <v>431306.033</v>
      </c>
      <c r="E8" s="51">
        <v>256359</v>
      </c>
      <c r="F8" s="51">
        <v>244942</v>
      </c>
      <c r="G8" s="32">
        <v>501301</v>
      </c>
      <c r="H8" s="32">
        <v>435135</v>
      </c>
      <c r="I8" s="51">
        <v>288010</v>
      </c>
      <c r="J8" s="51">
        <v>218796.777</v>
      </c>
      <c r="K8" s="32">
        <v>506806.777</v>
      </c>
      <c r="L8" s="32">
        <v>435135</v>
      </c>
      <c r="M8" s="51"/>
      <c r="N8" s="51"/>
      <c r="O8" s="32">
        <f>M8+N8</f>
        <v>0</v>
      </c>
      <c r="P8" s="32">
        <v>435135</v>
      </c>
      <c r="Q8" s="51"/>
      <c r="R8" s="51"/>
      <c r="S8" s="32">
        <f>Q8+R8</f>
        <v>0</v>
      </c>
      <c r="T8" s="32">
        <v>431306.033</v>
      </c>
      <c r="U8" s="51"/>
      <c r="V8" s="51"/>
      <c r="W8" s="32">
        <f>U8+V8</f>
        <v>0</v>
      </c>
    </row>
    <row r="9" spans="1:24" s="26" customFormat="1" ht="18" customHeight="1" x14ac:dyDescent="0.2">
      <c r="A9" s="30" t="s">
        <v>8</v>
      </c>
      <c r="B9" s="33" t="s">
        <v>43</v>
      </c>
      <c r="C9" s="25" t="s">
        <v>10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4" s="26" customFormat="1" ht="18" customHeight="1" x14ac:dyDescent="0.2">
      <c r="A10" s="27" t="s">
        <v>1</v>
      </c>
      <c r="B10" s="28" t="s">
        <v>44</v>
      </c>
      <c r="C10" s="25" t="s">
        <v>10</v>
      </c>
      <c r="D10" s="32"/>
      <c r="E10" s="32"/>
      <c r="F10" s="32"/>
      <c r="G10" s="32">
        <v>0</v>
      </c>
      <c r="H10" s="32"/>
      <c r="I10" s="32"/>
      <c r="J10" s="32"/>
      <c r="K10" s="32">
        <v>0</v>
      </c>
      <c r="L10" s="32"/>
      <c r="M10" s="32"/>
      <c r="N10" s="32"/>
      <c r="O10" s="32">
        <f>M10+N10</f>
        <v>0</v>
      </c>
      <c r="P10" s="32"/>
      <c r="Q10" s="32"/>
      <c r="R10" s="32"/>
      <c r="S10" s="32">
        <f>Q10+R10</f>
        <v>0</v>
      </c>
      <c r="T10" s="32"/>
      <c r="U10" s="32"/>
      <c r="V10" s="32"/>
      <c r="W10" s="32">
        <f>U10+V10</f>
        <v>0</v>
      </c>
    </row>
    <row r="11" spans="1:24" s="26" customFormat="1" ht="18" customHeight="1" x14ac:dyDescent="0.2">
      <c r="A11" s="30" t="s">
        <v>2</v>
      </c>
      <c r="B11" s="34" t="s">
        <v>45</v>
      </c>
      <c r="C11" s="25" t="s">
        <v>10</v>
      </c>
      <c r="D11" s="32">
        <v>42.698999999999998</v>
      </c>
      <c r="E11" s="32">
        <v>39.322000000000003</v>
      </c>
      <c r="F11" s="32">
        <v>39.402000000000001</v>
      </c>
      <c r="G11" s="32">
        <v>78.724000000000004</v>
      </c>
      <c r="H11" s="32">
        <v>43.078099999999999</v>
      </c>
      <c r="I11" s="51">
        <v>39.402000000000001</v>
      </c>
      <c r="J11" s="51">
        <v>39.402000000000001</v>
      </c>
      <c r="K11" s="32">
        <v>78.804000000000002</v>
      </c>
      <c r="L11" s="32">
        <v>43.078099999999999</v>
      </c>
      <c r="M11" s="32"/>
      <c r="N11" s="32"/>
      <c r="O11" s="32">
        <f>M11+N11</f>
        <v>0</v>
      </c>
      <c r="P11" s="32">
        <v>43.078099999999999</v>
      </c>
      <c r="Q11" s="32"/>
      <c r="R11" s="32"/>
      <c r="S11" s="32">
        <f>Q11+R11</f>
        <v>0</v>
      </c>
      <c r="T11" s="32">
        <v>42.698999999999998</v>
      </c>
      <c r="U11" s="32"/>
      <c r="V11" s="32"/>
      <c r="W11" s="32">
        <f>U11+V11</f>
        <v>0</v>
      </c>
    </row>
    <row r="12" spans="1:24" s="26" customFormat="1" ht="18" customHeight="1" x14ac:dyDescent="0.2">
      <c r="A12" s="30" t="s">
        <v>11</v>
      </c>
      <c r="B12" s="34" t="s">
        <v>46</v>
      </c>
      <c r="C12" s="25" t="s">
        <v>10</v>
      </c>
      <c r="D12" s="32">
        <v>431263.33399999997</v>
      </c>
      <c r="E12" s="32">
        <v>256319.67800000001</v>
      </c>
      <c r="F12" s="32">
        <v>244902.598</v>
      </c>
      <c r="G12" s="32">
        <v>501222.27600000001</v>
      </c>
      <c r="H12" s="32">
        <v>435091.92190000002</v>
      </c>
      <c r="I12" s="32">
        <v>287970.598</v>
      </c>
      <c r="J12" s="32">
        <v>218757.375</v>
      </c>
      <c r="K12" s="32">
        <v>506727.973</v>
      </c>
      <c r="L12" s="32">
        <f t="shared" ref="H12:W12" si="1">L7+L10-L11</f>
        <v>435091.92190000002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435091.92190000002</v>
      </c>
      <c r="Q12" s="32">
        <f t="shared" si="1"/>
        <v>0</v>
      </c>
      <c r="R12" s="32">
        <f t="shared" si="1"/>
        <v>0</v>
      </c>
      <c r="S12" s="32">
        <f t="shared" si="1"/>
        <v>0</v>
      </c>
      <c r="T12" s="32">
        <f t="shared" si="1"/>
        <v>431263.33399999997</v>
      </c>
      <c r="U12" s="32">
        <f t="shared" si="1"/>
        <v>0</v>
      </c>
      <c r="V12" s="32">
        <f t="shared" si="1"/>
        <v>0</v>
      </c>
      <c r="W12" s="32">
        <f t="shared" si="1"/>
        <v>0</v>
      </c>
    </row>
    <row r="13" spans="1:24" s="26" customFormat="1" ht="18" customHeight="1" x14ac:dyDescent="0.2">
      <c r="A13" s="30" t="s">
        <v>12</v>
      </c>
      <c r="B13" s="34" t="s">
        <v>47</v>
      </c>
      <c r="C13" s="25" t="s">
        <v>10</v>
      </c>
      <c r="D13" s="32">
        <v>4312.6329999999998</v>
      </c>
      <c r="E13" s="32">
        <v>7216.6890000000003</v>
      </c>
      <c r="F13" s="32">
        <v>2241.0909999999999</v>
      </c>
      <c r="G13" s="32">
        <v>9457.7800000000007</v>
      </c>
      <c r="H13" s="32">
        <v>4350.9189999999999</v>
      </c>
      <c r="I13" s="32">
        <v>18974.317999999999</v>
      </c>
      <c r="J13" s="32">
        <v>5074.7779999999993</v>
      </c>
      <c r="K13" s="32">
        <v>24049.095999999998</v>
      </c>
      <c r="L13" s="32">
        <f>L14+L15</f>
        <v>4350.9189999999999</v>
      </c>
      <c r="M13" s="32">
        <f t="shared" ref="M13:O13" si="2">M14+M15</f>
        <v>0</v>
      </c>
      <c r="N13" s="32">
        <f t="shared" si="2"/>
        <v>0</v>
      </c>
      <c r="O13" s="32">
        <f t="shared" si="2"/>
        <v>0</v>
      </c>
      <c r="P13" s="32">
        <f>P14+P15</f>
        <v>4350.9189999999999</v>
      </c>
      <c r="Q13" s="32">
        <f t="shared" ref="Q13:S13" si="3">Q14+Q15</f>
        <v>0</v>
      </c>
      <c r="R13" s="32">
        <f t="shared" si="3"/>
        <v>0</v>
      </c>
      <c r="S13" s="32">
        <f t="shared" si="3"/>
        <v>0</v>
      </c>
      <c r="T13" s="32">
        <f>T14+T15</f>
        <v>4312.6329999999998</v>
      </c>
      <c r="U13" s="32">
        <f t="shared" ref="U13:W13" si="4">U14+U15</f>
        <v>0</v>
      </c>
      <c r="V13" s="32">
        <f t="shared" si="4"/>
        <v>0</v>
      </c>
      <c r="W13" s="32">
        <f t="shared" si="4"/>
        <v>0</v>
      </c>
    </row>
    <row r="14" spans="1:24" s="26" customFormat="1" ht="18" customHeight="1" x14ac:dyDescent="0.2">
      <c r="A14" s="30" t="s">
        <v>48</v>
      </c>
      <c r="B14" s="31" t="s">
        <v>49</v>
      </c>
      <c r="C14" s="25" t="s">
        <v>10</v>
      </c>
      <c r="D14" s="32">
        <v>4312.6329999999998</v>
      </c>
      <c r="E14" s="51">
        <v>7216.6890000000003</v>
      </c>
      <c r="F14" s="51">
        <v>2241.0909999999999</v>
      </c>
      <c r="G14" s="32">
        <v>9457.7800000000007</v>
      </c>
      <c r="H14" s="32">
        <v>4350.9189999999999</v>
      </c>
      <c r="I14" s="51">
        <v>18974.317999999999</v>
      </c>
      <c r="J14" s="51">
        <v>5074.7779999999993</v>
      </c>
      <c r="K14" s="32">
        <v>24049.095999999998</v>
      </c>
      <c r="L14" s="32">
        <v>4350.9189999999999</v>
      </c>
      <c r="M14" s="51"/>
      <c r="N14" s="51"/>
      <c r="O14" s="32">
        <f>M14+N14</f>
        <v>0</v>
      </c>
      <c r="P14" s="32">
        <v>4350.9189999999999</v>
      </c>
      <c r="Q14" s="51"/>
      <c r="R14" s="51"/>
      <c r="S14" s="32">
        <f>Q14+R14</f>
        <v>0</v>
      </c>
      <c r="T14" s="32">
        <v>4312.6329999999998</v>
      </c>
      <c r="U14" s="51"/>
      <c r="V14" s="51"/>
      <c r="W14" s="32">
        <f>U14+V14</f>
        <v>0</v>
      </c>
    </row>
    <row r="15" spans="1:24" s="26" customFormat="1" ht="18" customHeight="1" x14ac:dyDescent="0.2">
      <c r="A15" s="30" t="s">
        <v>50</v>
      </c>
      <c r="B15" s="31" t="s">
        <v>51</v>
      </c>
      <c r="C15" s="25" t="s">
        <v>10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4" s="37" customFormat="1" ht="18" customHeight="1" x14ac:dyDescent="0.2">
      <c r="A16" s="27" t="s">
        <v>13</v>
      </c>
      <c r="B16" s="28" t="s">
        <v>52</v>
      </c>
      <c r="C16" s="35" t="s">
        <v>10</v>
      </c>
      <c r="D16" s="36">
        <v>426950.701</v>
      </c>
      <c r="E16" s="36">
        <v>249102.989</v>
      </c>
      <c r="F16" s="36">
        <v>242661.50700000001</v>
      </c>
      <c r="G16" s="36">
        <v>491764.49599999998</v>
      </c>
      <c r="H16" s="36">
        <v>430741.00290000002</v>
      </c>
      <c r="I16" s="36">
        <v>268996.28000000003</v>
      </c>
      <c r="J16" s="36">
        <v>213682.59700000001</v>
      </c>
      <c r="K16" s="36">
        <v>482678.87699999998</v>
      </c>
      <c r="L16" s="36">
        <f t="shared" ref="H16:W16" si="5">L12-L13</f>
        <v>430741.00290000002</v>
      </c>
      <c r="M16" s="36">
        <f t="shared" si="5"/>
        <v>0</v>
      </c>
      <c r="N16" s="36">
        <f t="shared" si="5"/>
        <v>0</v>
      </c>
      <c r="O16" s="36">
        <f t="shared" si="5"/>
        <v>0</v>
      </c>
      <c r="P16" s="36">
        <f t="shared" si="5"/>
        <v>430741.00290000002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426950.701</v>
      </c>
      <c r="U16" s="36">
        <f t="shared" si="5"/>
        <v>0</v>
      </c>
      <c r="V16" s="36">
        <f t="shared" si="5"/>
        <v>0</v>
      </c>
      <c r="W16" s="36">
        <f t="shared" si="5"/>
        <v>0</v>
      </c>
    </row>
    <row r="17" spans="1:23" s="26" customFormat="1" ht="18" customHeight="1" x14ac:dyDescent="0.2">
      <c r="A17" s="30" t="s">
        <v>14</v>
      </c>
      <c r="B17" s="34" t="s">
        <v>53</v>
      </c>
      <c r="C17" s="25" t="s">
        <v>10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f t="shared" ref="H17:W17" si="6">L18+L19+L20</f>
        <v>0</v>
      </c>
      <c r="M17" s="32">
        <f t="shared" si="6"/>
        <v>0</v>
      </c>
      <c r="N17" s="32">
        <f t="shared" si="6"/>
        <v>0</v>
      </c>
      <c r="O17" s="32">
        <f t="shared" si="6"/>
        <v>0</v>
      </c>
      <c r="P17" s="32">
        <f t="shared" si="6"/>
        <v>0</v>
      </c>
      <c r="Q17" s="32">
        <f t="shared" si="6"/>
        <v>0</v>
      </c>
      <c r="R17" s="32">
        <f t="shared" si="6"/>
        <v>0</v>
      </c>
      <c r="S17" s="32">
        <f t="shared" si="6"/>
        <v>0</v>
      </c>
      <c r="T17" s="32">
        <f t="shared" si="6"/>
        <v>0</v>
      </c>
      <c r="U17" s="32">
        <f t="shared" si="6"/>
        <v>0</v>
      </c>
      <c r="V17" s="32">
        <f t="shared" si="6"/>
        <v>0</v>
      </c>
      <c r="W17" s="32">
        <f t="shared" si="6"/>
        <v>0</v>
      </c>
    </row>
    <row r="18" spans="1:23" s="26" customFormat="1" ht="18" customHeight="1" x14ac:dyDescent="0.2">
      <c r="A18" s="30" t="s">
        <v>54</v>
      </c>
      <c r="B18" s="31" t="s">
        <v>55</v>
      </c>
      <c r="C18" s="25" t="s">
        <v>10</v>
      </c>
      <c r="D18" s="32"/>
      <c r="E18" s="32"/>
      <c r="F18" s="32"/>
      <c r="G18" s="32">
        <v>0</v>
      </c>
      <c r="H18" s="32"/>
      <c r="I18" s="32"/>
      <c r="J18" s="32"/>
      <c r="K18" s="32">
        <v>0</v>
      </c>
      <c r="L18" s="32"/>
      <c r="M18" s="32"/>
      <c r="N18" s="32"/>
      <c r="O18" s="32">
        <f>M18+N18</f>
        <v>0</v>
      </c>
      <c r="P18" s="32"/>
      <c r="Q18" s="32"/>
      <c r="R18" s="32"/>
      <c r="S18" s="32">
        <f>Q18+R18</f>
        <v>0</v>
      </c>
      <c r="T18" s="32"/>
      <c r="U18" s="32"/>
      <c r="V18" s="32"/>
      <c r="W18" s="32">
        <f>U18+V18</f>
        <v>0</v>
      </c>
    </row>
    <row r="19" spans="1:23" s="26" customFormat="1" ht="18" customHeight="1" x14ac:dyDescent="0.2">
      <c r="A19" s="30" t="s">
        <v>56</v>
      </c>
      <c r="B19" s="31" t="s">
        <v>57</v>
      </c>
      <c r="C19" s="25" t="s">
        <v>10</v>
      </c>
      <c r="D19" s="32"/>
      <c r="E19" s="32"/>
      <c r="F19" s="32"/>
      <c r="G19" s="32">
        <v>0</v>
      </c>
      <c r="H19" s="32"/>
      <c r="I19" s="32"/>
      <c r="J19" s="32"/>
      <c r="K19" s="32">
        <v>0</v>
      </c>
      <c r="L19" s="32"/>
      <c r="M19" s="32"/>
      <c r="N19" s="32"/>
      <c r="O19" s="32">
        <f>M19+N19</f>
        <v>0</v>
      </c>
      <c r="P19" s="32"/>
      <c r="Q19" s="32"/>
      <c r="R19" s="32"/>
      <c r="S19" s="32">
        <f>Q19+R19</f>
        <v>0</v>
      </c>
      <c r="T19" s="32"/>
      <c r="U19" s="32"/>
      <c r="V19" s="32"/>
      <c r="W19" s="32">
        <f>U19+V19</f>
        <v>0</v>
      </c>
    </row>
    <row r="20" spans="1:23" s="26" customFormat="1" ht="18" customHeight="1" x14ac:dyDescent="0.2">
      <c r="A20" s="30" t="s">
        <v>58</v>
      </c>
      <c r="B20" s="31" t="s">
        <v>59</v>
      </c>
      <c r="C20" s="25" t="s">
        <v>10</v>
      </c>
      <c r="D20" s="32"/>
      <c r="E20" s="32"/>
      <c r="F20" s="32"/>
      <c r="G20" s="32">
        <v>0</v>
      </c>
      <c r="H20" s="32"/>
      <c r="I20" s="32"/>
      <c r="J20" s="32"/>
      <c r="K20" s="32">
        <v>0</v>
      </c>
      <c r="L20" s="32"/>
      <c r="M20" s="32"/>
      <c r="N20" s="32"/>
      <c r="O20" s="32">
        <f>M20+N20</f>
        <v>0</v>
      </c>
      <c r="P20" s="32"/>
      <c r="Q20" s="32"/>
      <c r="R20" s="32"/>
      <c r="S20" s="32">
        <f>Q20+R20</f>
        <v>0</v>
      </c>
      <c r="T20" s="32"/>
      <c r="U20" s="32"/>
      <c r="V20" s="32"/>
      <c r="W20" s="32">
        <f>U20+V20</f>
        <v>0</v>
      </c>
    </row>
    <row r="21" spans="1:23" s="26" customFormat="1" ht="18" customHeight="1" x14ac:dyDescent="0.2">
      <c r="A21" s="27" t="s">
        <v>60</v>
      </c>
      <c r="B21" s="28" t="s">
        <v>61</v>
      </c>
      <c r="C21" s="25" t="s">
        <v>10</v>
      </c>
      <c r="D21" s="32">
        <v>426950.701</v>
      </c>
      <c r="E21" s="32">
        <v>249102.989</v>
      </c>
      <c r="F21" s="32">
        <v>242661.50700000001</v>
      </c>
      <c r="G21" s="32">
        <v>491764.49599999998</v>
      </c>
      <c r="H21" s="32">
        <v>430741.00290000002</v>
      </c>
      <c r="I21" s="32">
        <v>268996.28000000003</v>
      </c>
      <c r="J21" s="32">
        <v>213682.59700000001</v>
      </c>
      <c r="K21" s="32">
        <v>482678.87699999998</v>
      </c>
      <c r="L21" s="32">
        <f t="shared" ref="H21:W21" si="7">L16-L17</f>
        <v>430741.00290000002</v>
      </c>
      <c r="M21" s="32">
        <f t="shared" si="7"/>
        <v>0</v>
      </c>
      <c r="N21" s="32">
        <f t="shared" si="7"/>
        <v>0</v>
      </c>
      <c r="O21" s="32">
        <f t="shared" si="7"/>
        <v>0</v>
      </c>
      <c r="P21" s="32">
        <f t="shared" si="7"/>
        <v>430741.00290000002</v>
      </c>
      <c r="Q21" s="32">
        <f t="shared" si="7"/>
        <v>0</v>
      </c>
      <c r="R21" s="32">
        <f t="shared" si="7"/>
        <v>0</v>
      </c>
      <c r="S21" s="32">
        <f t="shared" si="7"/>
        <v>0</v>
      </c>
      <c r="T21" s="32">
        <f t="shared" si="7"/>
        <v>426950.701</v>
      </c>
      <c r="U21" s="32">
        <f t="shared" si="7"/>
        <v>0</v>
      </c>
      <c r="V21" s="32">
        <f t="shared" si="7"/>
        <v>0</v>
      </c>
      <c r="W21" s="32">
        <f t="shared" si="7"/>
        <v>0</v>
      </c>
    </row>
    <row r="22" spans="1:23" s="26" customFormat="1" ht="18" customHeight="1" x14ac:dyDescent="0.2">
      <c r="A22" s="27"/>
      <c r="B22" s="38" t="s">
        <v>62</v>
      </c>
      <c r="C22" s="25"/>
      <c r="D22" s="32">
        <v>426950.701</v>
      </c>
      <c r="E22" s="32">
        <v>249102.98899999997</v>
      </c>
      <c r="F22" s="32">
        <v>242661.50699999998</v>
      </c>
      <c r="G22" s="32">
        <v>491764.49599999993</v>
      </c>
      <c r="H22" s="32">
        <v>430741</v>
      </c>
      <c r="I22" s="32">
        <v>268996.28000000003</v>
      </c>
      <c r="J22" s="32">
        <v>213682.59700000001</v>
      </c>
      <c r="K22" s="32">
        <v>482678.87700000004</v>
      </c>
      <c r="L22" s="32">
        <f t="shared" ref="H22:W22" si="8">L23+L30+L33</f>
        <v>430741</v>
      </c>
      <c r="M22" s="32">
        <f t="shared" si="8"/>
        <v>0</v>
      </c>
      <c r="N22" s="32">
        <f t="shared" si="8"/>
        <v>0</v>
      </c>
      <c r="O22" s="32">
        <f t="shared" si="8"/>
        <v>0</v>
      </c>
      <c r="P22" s="32">
        <f t="shared" si="8"/>
        <v>430741</v>
      </c>
      <c r="Q22" s="32">
        <f t="shared" si="8"/>
        <v>0</v>
      </c>
      <c r="R22" s="32">
        <f t="shared" si="8"/>
        <v>0</v>
      </c>
      <c r="S22" s="32">
        <f t="shared" si="8"/>
        <v>0</v>
      </c>
      <c r="T22" s="32">
        <f t="shared" si="8"/>
        <v>426950.701</v>
      </c>
      <c r="U22" s="32">
        <f t="shared" si="8"/>
        <v>0</v>
      </c>
      <c r="V22" s="32">
        <f t="shared" si="8"/>
        <v>0</v>
      </c>
      <c r="W22" s="32">
        <f t="shared" si="8"/>
        <v>0</v>
      </c>
    </row>
    <row r="23" spans="1:23" s="37" customFormat="1" ht="18" customHeight="1" x14ac:dyDescent="0.2">
      <c r="A23" s="27" t="s">
        <v>63</v>
      </c>
      <c r="B23" s="28" t="s">
        <v>64</v>
      </c>
      <c r="C23" s="35" t="s">
        <v>10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f t="shared" ref="H23:W23" si="9">L24+L27</f>
        <v>0</v>
      </c>
      <c r="M23" s="36">
        <f t="shared" si="9"/>
        <v>0</v>
      </c>
      <c r="N23" s="36">
        <f t="shared" si="9"/>
        <v>0</v>
      </c>
      <c r="O23" s="36">
        <f t="shared" si="9"/>
        <v>0</v>
      </c>
      <c r="P23" s="36">
        <f t="shared" si="9"/>
        <v>0</v>
      </c>
      <c r="Q23" s="36">
        <f t="shared" si="9"/>
        <v>0</v>
      </c>
      <c r="R23" s="36">
        <f t="shared" si="9"/>
        <v>0</v>
      </c>
      <c r="S23" s="36">
        <f t="shared" si="9"/>
        <v>0</v>
      </c>
      <c r="T23" s="36">
        <f t="shared" si="9"/>
        <v>0</v>
      </c>
      <c r="U23" s="36">
        <f t="shared" si="9"/>
        <v>0</v>
      </c>
      <c r="V23" s="36">
        <f t="shared" si="9"/>
        <v>0</v>
      </c>
      <c r="W23" s="36">
        <f t="shared" si="9"/>
        <v>0</v>
      </c>
    </row>
    <row r="24" spans="1:23" s="26" customFormat="1" ht="18" customHeight="1" x14ac:dyDescent="0.2">
      <c r="A24" s="30"/>
      <c r="B24" s="31" t="s">
        <v>65</v>
      </c>
      <c r="C24" s="25" t="s">
        <v>10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ref="H24:W24" si="10">L25+L26</f>
        <v>0</v>
      </c>
      <c r="M24" s="32">
        <f t="shared" si="10"/>
        <v>0</v>
      </c>
      <c r="N24" s="32">
        <f t="shared" si="10"/>
        <v>0</v>
      </c>
      <c r="O24" s="32">
        <f t="shared" si="10"/>
        <v>0</v>
      </c>
      <c r="P24" s="32">
        <f t="shared" si="10"/>
        <v>0</v>
      </c>
      <c r="Q24" s="32">
        <f t="shared" si="10"/>
        <v>0</v>
      </c>
      <c r="R24" s="32">
        <f t="shared" si="10"/>
        <v>0</v>
      </c>
      <c r="S24" s="32">
        <f t="shared" si="10"/>
        <v>0</v>
      </c>
      <c r="T24" s="32">
        <f t="shared" si="10"/>
        <v>0</v>
      </c>
      <c r="U24" s="32">
        <f t="shared" si="10"/>
        <v>0</v>
      </c>
      <c r="V24" s="32">
        <f t="shared" si="10"/>
        <v>0</v>
      </c>
      <c r="W24" s="32">
        <f t="shared" si="10"/>
        <v>0</v>
      </c>
    </row>
    <row r="25" spans="1:23" s="26" customFormat="1" ht="18" customHeight="1" x14ac:dyDescent="0.2">
      <c r="A25" s="30"/>
      <c r="B25" s="33" t="s">
        <v>66</v>
      </c>
      <c r="C25" s="25" t="s">
        <v>10</v>
      </c>
      <c r="D25" s="32"/>
      <c r="E25" s="32"/>
      <c r="F25" s="32"/>
      <c r="G25" s="32">
        <v>0</v>
      </c>
      <c r="H25" s="32"/>
      <c r="I25" s="32"/>
      <c r="J25" s="32"/>
      <c r="K25" s="32">
        <v>0</v>
      </c>
      <c r="L25" s="32"/>
      <c r="M25" s="32"/>
      <c r="N25" s="32"/>
      <c r="O25" s="32">
        <f>M25+N25</f>
        <v>0</v>
      </c>
      <c r="P25" s="32"/>
      <c r="Q25" s="32"/>
      <c r="R25" s="32"/>
      <c r="S25" s="32">
        <f>Q25+R25</f>
        <v>0</v>
      </c>
      <c r="T25" s="32"/>
      <c r="U25" s="32"/>
      <c r="V25" s="32"/>
      <c r="W25" s="32">
        <f>U25+V25</f>
        <v>0</v>
      </c>
    </row>
    <row r="26" spans="1:23" s="26" customFormat="1" ht="18" customHeight="1" x14ac:dyDescent="0.2">
      <c r="A26" s="30"/>
      <c r="B26" s="33" t="s">
        <v>67</v>
      </c>
      <c r="C26" s="25" t="s">
        <v>10</v>
      </c>
      <c r="D26" s="32"/>
      <c r="E26" s="32"/>
      <c r="F26" s="32"/>
      <c r="G26" s="32">
        <v>0</v>
      </c>
      <c r="H26" s="32"/>
      <c r="I26" s="32"/>
      <c r="J26" s="32"/>
      <c r="K26" s="32">
        <v>0</v>
      </c>
      <c r="L26" s="32"/>
      <c r="M26" s="32"/>
      <c r="N26" s="32"/>
      <c r="O26" s="32">
        <f>M26+N26</f>
        <v>0</v>
      </c>
      <c r="P26" s="32"/>
      <c r="Q26" s="32"/>
      <c r="R26" s="32"/>
      <c r="S26" s="32">
        <f>Q26+R26</f>
        <v>0</v>
      </c>
      <c r="T26" s="32"/>
      <c r="U26" s="32"/>
      <c r="V26" s="32"/>
      <c r="W26" s="32">
        <f>U26+V26</f>
        <v>0</v>
      </c>
    </row>
    <row r="27" spans="1:23" s="26" customFormat="1" ht="18" customHeight="1" x14ac:dyDescent="0.2">
      <c r="A27" s="30" t="s">
        <v>68</v>
      </c>
      <c r="B27" s="31" t="s">
        <v>69</v>
      </c>
      <c r="C27" s="25" t="s">
        <v>10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f t="shared" ref="H27:W27" si="11">L28+L29</f>
        <v>0</v>
      </c>
      <c r="M27" s="32">
        <f t="shared" si="11"/>
        <v>0</v>
      </c>
      <c r="N27" s="32">
        <f t="shared" si="11"/>
        <v>0</v>
      </c>
      <c r="O27" s="32">
        <f t="shared" si="11"/>
        <v>0</v>
      </c>
      <c r="P27" s="32">
        <f t="shared" si="11"/>
        <v>0</v>
      </c>
      <c r="Q27" s="32">
        <f t="shared" si="11"/>
        <v>0</v>
      </c>
      <c r="R27" s="32">
        <f t="shared" si="11"/>
        <v>0</v>
      </c>
      <c r="S27" s="32">
        <f t="shared" si="11"/>
        <v>0</v>
      </c>
      <c r="T27" s="32">
        <f t="shared" si="11"/>
        <v>0</v>
      </c>
      <c r="U27" s="32">
        <f t="shared" si="11"/>
        <v>0</v>
      </c>
      <c r="V27" s="32">
        <f t="shared" si="11"/>
        <v>0</v>
      </c>
      <c r="W27" s="32">
        <f t="shared" si="11"/>
        <v>0</v>
      </c>
    </row>
    <row r="28" spans="1:23" s="26" customFormat="1" ht="18" customHeight="1" x14ac:dyDescent="0.2">
      <c r="A28" s="30"/>
      <c r="B28" s="33" t="s">
        <v>66</v>
      </c>
      <c r="C28" s="25" t="s">
        <v>10</v>
      </c>
      <c r="D28" s="32"/>
      <c r="E28" s="32"/>
      <c r="F28" s="32"/>
      <c r="G28" s="32">
        <v>0</v>
      </c>
      <c r="H28" s="32"/>
      <c r="I28" s="32"/>
      <c r="J28" s="32"/>
      <c r="K28" s="32">
        <v>0</v>
      </c>
      <c r="L28" s="32"/>
      <c r="M28" s="32"/>
      <c r="N28" s="32"/>
      <c r="O28" s="32">
        <f>M28+N28</f>
        <v>0</v>
      </c>
      <c r="P28" s="32"/>
      <c r="Q28" s="32"/>
      <c r="R28" s="32"/>
      <c r="S28" s="32">
        <f>Q28+R28</f>
        <v>0</v>
      </c>
      <c r="T28" s="32"/>
      <c r="U28" s="32"/>
      <c r="V28" s="32"/>
      <c r="W28" s="32">
        <f>U28+V28</f>
        <v>0</v>
      </c>
    </row>
    <row r="29" spans="1:23" s="26" customFormat="1" ht="18" customHeight="1" x14ac:dyDescent="0.2">
      <c r="A29" s="30"/>
      <c r="B29" s="33" t="s">
        <v>67</v>
      </c>
      <c r="C29" s="25" t="s">
        <v>10</v>
      </c>
      <c r="D29" s="32"/>
      <c r="E29" s="32"/>
      <c r="F29" s="32"/>
      <c r="G29" s="32">
        <v>0</v>
      </c>
      <c r="H29" s="32"/>
      <c r="I29" s="32"/>
      <c r="J29" s="32"/>
      <c r="K29" s="32">
        <v>0</v>
      </c>
      <c r="L29" s="32"/>
      <c r="M29" s="32"/>
      <c r="N29" s="32"/>
      <c r="O29" s="32">
        <f>M29+N29</f>
        <v>0</v>
      </c>
      <c r="P29" s="32"/>
      <c r="Q29" s="32"/>
      <c r="R29" s="32"/>
      <c r="S29" s="32">
        <f>Q29+R29</f>
        <v>0</v>
      </c>
      <c r="T29" s="32"/>
      <c r="U29" s="32"/>
      <c r="V29" s="32"/>
      <c r="W29" s="32">
        <f>U29+V29</f>
        <v>0</v>
      </c>
    </row>
    <row r="30" spans="1:23" s="37" customFormat="1" ht="18" customHeight="1" x14ac:dyDescent="0.2">
      <c r="A30" s="27" t="s">
        <v>70</v>
      </c>
      <c r="B30" s="39" t="s">
        <v>71</v>
      </c>
      <c r="C30" s="35" t="s">
        <v>10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f t="shared" ref="D30:W30" si="12">L31+L32</f>
        <v>0</v>
      </c>
      <c r="M30" s="36">
        <f t="shared" si="12"/>
        <v>0</v>
      </c>
      <c r="N30" s="36">
        <f t="shared" si="12"/>
        <v>0</v>
      </c>
      <c r="O30" s="36">
        <f t="shared" si="12"/>
        <v>0</v>
      </c>
      <c r="P30" s="36">
        <f t="shared" si="12"/>
        <v>0</v>
      </c>
      <c r="Q30" s="36">
        <f t="shared" si="12"/>
        <v>0</v>
      </c>
      <c r="R30" s="36">
        <f t="shared" si="12"/>
        <v>0</v>
      </c>
      <c r="S30" s="36">
        <f t="shared" si="12"/>
        <v>0</v>
      </c>
      <c r="T30" s="36">
        <f t="shared" si="12"/>
        <v>0</v>
      </c>
      <c r="U30" s="36">
        <f t="shared" si="12"/>
        <v>0</v>
      </c>
      <c r="V30" s="36">
        <f t="shared" si="12"/>
        <v>0</v>
      </c>
      <c r="W30" s="36">
        <f t="shared" si="12"/>
        <v>0</v>
      </c>
    </row>
    <row r="31" spans="1:23" s="26" customFormat="1" ht="18" customHeight="1" x14ac:dyDescent="0.2">
      <c r="A31" s="30"/>
      <c r="B31" s="33" t="s">
        <v>66</v>
      </c>
      <c r="C31" s="25" t="s">
        <v>10</v>
      </c>
      <c r="D31" s="32"/>
      <c r="E31" s="32"/>
      <c r="F31" s="32"/>
      <c r="G31" s="32">
        <v>0</v>
      </c>
      <c r="H31" s="32"/>
      <c r="I31" s="32"/>
      <c r="J31" s="32"/>
      <c r="K31" s="32">
        <v>0</v>
      </c>
      <c r="L31" s="32"/>
      <c r="M31" s="32"/>
      <c r="N31" s="32"/>
      <c r="O31" s="32">
        <f>M31+N31</f>
        <v>0</v>
      </c>
      <c r="P31" s="32"/>
      <c r="Q31" s="32"/>
      <c r="R31" s="32"/>
      <c r="S31" s="32">
        <f>Q31+R31</f>
        <v>0</v>
      </c>
      <c r="T31" s="32"/>
      <c r="U31" s="32"/>
      <c r="V31" s="32"/>
      <c r="W31" s="32">
        <f>U31+V31</f>
        <v>0</v>
      </c>
    </row>
    <row r="32" spans="1:23" s="26" customFormat="1" ht="18" customHeight="1" x14ac:dyDescent="0.2">
      <c r="A32" s="30"/>
      <c r="B32" s="40" t="s">
        <v>72</v>
      </c>
      <c r="C32" s="25" t="s">
        <v>10</v>
      </c>
      <c r="D32" s="32"/>
      <c r="E32" s="32"/>
      <c r="F32" s="32"/>
      <c r="G32" s="32">
        <v>0</v>
      </c>
      <c r="H32" s="32"/>
      <c r="I32" s="32"/>
      <c r="J32" s="32"/>
      <c r="K32" s="32">
        <v>0</v>
      </c>
      <c r="L32" s="32"/>
      <c r="M32" s="32"/>
      <c r="N32" s="32"/>
      <c r="O32" s="32">
        <f>M32+N32</f>
        <v>0</v>
      </c>
      <c r="P32" s="32"/>
      <c r="Q32" s="32"/>
      <c r="R32" s="32"/>
      <c r="S32" s="32">
        <f>Q32+R32</f>
        <v>0</v>
      </c>
      <c r="T32" s="32"/>
      <c r="U32" s="32"/>
      <c r="V32" s="32"/>
      <c r="W32" s="32">
        <f>U32+V32</f>
        <v>0</v>
      </c>
    </row>
    <row r="33" spans="1:23" s="37" customFormat="1" ht="18" customHeight="1" x14ac:dyDescent="0.2">
      <c r="A33" s="27" t="s">
        <v>73</v>
      </c>
      <c r="B33" s="39" t="s">
        <v>74</v>
      </c>
      <c r="C33" s="35" t="s">
        <v>10</v>
      </c>
      <c r="D33" s="36">
        <v>426950.701</v>
      </c>
      <c r="E33" s="36">
        <v>249102.98899999997</v>
      </c>
      <c r="F33" s="36">
        <v>242661.50699999998</v>
      </c>
      <c r="G33" s="36">
        <v>491764.49599999993</v>
      </c>
      <c r="H33" s="36">
        <v>430741</v>
      </c>
      <c r="I33" s="36">
        <v>268996.28000000003</v>
      </c>
      <c r="J33" s="36">
        <v>213682.59700000001</v>
      </c>
      <c r="K33" s="36">
        <v>482678.87700000004</v>
      </c>
      <c r="L33" s="36">
        <f>L34</f>
        <v>430741</v>
      </c>
      <c r="M33" s="36">
        <f>M34+M35</f>
        <v>0</v>
      </c>
      <c r="N33" s="36">
        <f>N34+N35</f>
        <v>0</v>
      </c>
      <c r="O33" s="36">
        <f>O34+O35</f>
        <v>0</v>
      </c>
      <c r="P33" s="36">
        <f>P34</f>
        <v>430741</v>
      </c>
      <c r="Q33" s="36">
        <f>Q34+Q35</f>
        <v>0</v>
      </c>
      <c r="R33" s="36">
        <f>R34+R35</f>
        <v>0</v>
      </c>
      <c r="S33" s="36">
        <f>S34+S35</f>
        <v>0</v>
      </c>
      <c r="T33" s="36">
        <f>T34</f>
        <v>426950.701</v>
      </c>
      <c r="U33" s="36">
        <f>U34+U35</f>
        <v>0</v>
      </c>
      <c r="V33" s="36">
        <f>V34+V35</f>
        <v>0</v>
      </c>
      <c r="W33" s="36">
        <f>W34+W35</f>
        <v>0</v>
      </c>
    </row>
    <row r="34" spans="1:23" s="26" customFormat="1" ht="18" customHeight="1" x14ac:dyDescent="0.2">
      <c r="A34" s="30"/>
      <c r="B34" s="33" t="s">
        <v>66</v>
      </c>
      <c r="C34" s="25" t="s">
        <v>10</v>
      </c>
      <c r="D34" s="32">
        <v>426950.701</v>
      </c>
      <c r="E34" s="51">
        <v>249102.98899999997</v>
      </c>
      <c r="F34" s="51">
        <v>242661.50699999998</v>
      </c>
      <c r="G34" s="32">
        <v>491764.49599999993</v>
      </c>
      <c r="H34" s="32">
        <v>430741</v>
      </c>
      <c r="I34" s="51">
        <v>268996.28000000003</v>
      </c>
      <c r="J34" s="51">
        <v>213682.59700000001</v>
      </c>
      <c r="K34" s="32">
        <v>482678.87700000004</v>
      </c>
      <c r="L34" s="32">
        <v>430741</v>
      </c>
      <c r="M34" s="51"/>
      <c r="N34" s="51"/>
      <c r="O34" s="32">
        <f>M34+N34</f>
        <v>0</v>
      </c>
      <c r="P34" s="32">
        <v>430741</v>
      </c>
      <c r="Q34" s="51"/>
      <c r="R34" s="51"/>
      <c r="S34" s="32">
        <f>Q34+R34</f>
        <v>0</v>
      </c>
      <c r="T34" s="32">
        <v>426950.701</v>
      </c>
      <c r="U34" s="51"/>
      <c r="V34" s="51"/>
      <c r="W34" s="32">
        <f>U34+V34</f>
        <v>0</v>
      </c>
    </row>
    <row r="35" spans="1:23" s="26" customFormat="1" ht="18" customHeight="1" x14ac:dyDescent="0.2">
      <c r="A35" s="30"/>
      <c r="B35" s="33" t="s">
        <v>75</v>
      </c>
      <c r="C35" s="25" t="s">
        <v>10</v>
      </c>
      <c r="D35" s="32"/>
      <c r="E35" s="32"/>
      <c r="F35" s="32"/>
      <c r="G35" s="32">
        <v>0</v>
      </c>
      <c r="H35" s="32"/>
      <c r="I35" s="32"/>
      <c r="J35" s="32"/>
      <c r="K35" s="32">
        <v>0</v>
      </c>
      <c r="L35" s="32"/>
      <c r="M35" s="32"/>
      <c r="N35" s="32"/>
      <c r="O35" s="32">
        <f>M35+N35</f>
        <v>0</v>
      </c>
      <c r="P35" s="32"/>
      <c r="Q35" s="32"/>
      <c r="R35" s="32"/>
      <c r="S35" s="32">
        <f>Q35+R35</f>
        <v>0</v>
      </c>
      <c r="T35" s="32"/>
      <c r="U35" s="32"/>
      <c r="V35" s="32"/>
      <c r="W35" s="32">
        <f>U35+V35</f>
        <v>0</v>
      </c>
    </row>
  </sheetData>
  <mergeCells count="15">
    <mergeCell ref="L3:O3"/>
    <mergeCell ref="M4:O4"/>
    <mergeCell ref="P3:S3"/>
    <mergeCell ref="Q4:S4"/>
    <mergeCell ref="T3:W3"/>
    <mergeCell ref="U4:W4"/>
    <mergeCell ref="H3:K3"/>
    <mergeCell ref="I4:K4"/>
    <mergeCell ref="A1:G1"/>
    <mergeCell ref="A2:A5"/>
    <mergeCell ref="B2:B5"/>
    <mergeCell ref="C2:C5"/>
    <mergeCell ref="D3:G3"/>
    <mergeCell ref="E4:G4"/>
    <mergeCell ref="D2:K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activeCell="B6" sqref="B6:L6"/>
    </sheetView>
  </sheetViews>
  <sheetFormatPr defaultColWidth="9.140625" defaultRowHeight="15" x14ac:dyDescent="0.25"/>
  <cols>
    <col min="1" max="1" width="7" style="4" customWidth="1"/>
    <col min="2" max="2" width="41.5703125" style="4" customWidth="1"/>
    <col min="3" max="3" width="15.7109375" style="4" customWidth="1"/>
    <col min="4" max="4" width="14.7109375" style="4" hidden="1" customWidth="1"/>
    <col min="5" max="5" width="14.7109375" style="4" customWidth="1"/>
    <col min="6" max="8" width="14.7109375" style="4" hidden="1" customWidth="1"/>
    <col min="9" max="9" width="41.5703125" style="4" customWidth="1"/>
    <col min="10" max="10" width="17.7109375" style="4" customWidth="1"/>
    <col min="11" max="11" width="13.85546875" style="4" hidden="1" customWidth="1"/>
    <col min="12" max="12" width="13.28515625" style="4" customWidth="1"/>
    <col min="13" max="15" width="12.85546875" style="4" hidden="1" customWidth="1"/>
    <col min="16" max="16" width="12.5703125" style="4" customWidth="1"/>
    <col min="17" max="17" width="13.28515625" style="4" customWidth="1"/>
    <col min="18" max="16384" width="9.140625" style="4"/>
  </cols>
  <sheetData>
    <row r="1" spans="1:15" ht="15.75" customHeight="1" x14ac:dyDescent="0.25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.75" x14ac:dyDescent="0.25">
      <c r="A2" s="122" t="s">
        <v>89</v>
      </c>
      <c r="B2" s="126" t="s">
        <v>91</v>
      </c>
      <c r="C2" s="127"/>
      <c r="D2" s="127"/>
      <c r="E2" s="127"/>
      <c r="F2" s="127"/>
      <c r="G2" s="127"/>
      <c r="H2" s="128"/>
      <c r="I2" s="126" t="s">
        <v>92</v>
      </c>
      <c r="J2" s="127"/>
      <c r="K2" s="127"/>
      <c r="L2" s="128"/>
      <c r="M2" s="53"/>
      <c r="N2" s="53"/>
      <c r="O2" s="54"/>
    </row>
    <row r="3" spans="1:15" ht="31.5" x14ac:dyDescent="0.25">
      <c r="A3" s="125"/>
      <c r="B3" s="122" t="s">
        <v>6</v>
      </c>
      <c r="C3" s="122" t="s">
        <v>3</v>
      </c>
      <c r="D3" s="129" t="s">
        <v>4</v>
      </c>
      <c r="E3" s="129"/>
      <c r="F3" s="129"/>
      <c r="G3" s="129"/>
      <c r="H3" s="129"/>
      <c r="I3" s="122" t="s">
        <v>6</v>
      </c>
      <c r="J3" s="122" t="s">
        <v>3</v>
      </c>
      <c r="K3" s="97" t="s">
        <v>4</v>
      </c>
      <c r="L3" s="101" t="s">
        <v>4</v>
      </c>
      <c r="M3" s="55"/>
      <c r="N3" s="55"/>
      <c r="O3" s="56"/>
    </row>
    <row r="4" spans="1:15" ht="15.75" x14ac:dyDescent="0.25">
      <c r="A4" s="123"/>
      <c r="B4" s="123"/>
      <c r="C4" s="123"/>
      <c r="D4" s="97" t="s">
        <v>84</v>
      </c>
      <c r="E4" s="97" t="s">
        <v>85</v>
      </c>
      <c r="F4" s="97" t="s">
        <v>86</v>
      </c>
      <c r="G4" s="97" t="s">
        <v>87</v>
      </c>
      <c r="H4" s="97" t="s">
        <v>88</v>
      </c>
      <c r="I4" s="123"/>
      <c r="J4" s="123"/>
      <c r="K4" s="97" t="s">
        <v>84</v>
      </c>
      <c r="L4" s="44" t="s">
        <v>85</v>
      </c>
      <c r="M4" s="44" t="s">
        <v>86</v>
      </c>
      <c r="N4" s="44" t="s">
        <v>87</v>
      </c>
      <c r="O4" s="44" t="s">
        <v>88</v>
      </c>
    </row>
    <row r="5" spans="1:15" ht="15.75" x14ac:dyDescent="0.2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</row>
    <row r="6" spans="1:15" s="64" customFormat="1" ht="15.75" x14ac:dyDescent="0.2">
      <c r="A6" s="57" t="s">
        <v>0</v>
      </c>
      <c r="B6" s="58" t="s">
        <v>93</v>
      </c>
      <c r="C6" s="59" t="s">
        <v>5</v>
      </c>
      <c r="D6" s="60">
        <v>52789.710626773543</v>
      </c>
      <c r="E6" s="60">
        <v>51366.863930853055</v>
      </c>
      <c r="F6" s="60">
        <v>62606.072390317488</v>
      </c>
      <c r="G6" s="60">
        <v>64144.203756947885</v>
      </c>
      <c r="H6" s="60">
        <v>65740.381305681105</v>
      </c>
      <c r="I6" s="58" t="s">
        <v>93</v>
      </c>
      <c r="J6" s="61" t="s">
        <v>5</v>
      </c>
      <c r="K6" s="62">
        <v>57584.076940000006</v>
      </c>
      <c r="L6" s="62">
        <v>64930.407800000001</v>
      </c>
      <c r="M6" s="62"/>
      <c r="N6" s="62"/>
      <c r="O6" s="63"/>
    </row>
  </sheetData>
  <mergeCells count="9">
    <mergeCell ref="J3:J4"/>
    <mergeCell ref="A1:O1"/>
    <mergeCell ref="A2:A4"/>
    <mergeCell ref="B2:H2"/>
    <mergeCell ref="B3:B4"/>
    <mergeCell ref="C3:C4"/>
    <mergeCell ref="D3:H3"/>
    <mergeCell ref="I3:I4"/>
    <mergeCell ref="I2:L2"/>
  </mergeCells>
  <pageMargins left="0.39370078740157483" right="0.39370078740157483" top="1.1811023622047245" bottom="0.39370078740157483" header="0" footer="0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zoomScaleSheetLayoutView="100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K8" sqref="K8"/>
    </sheetView>
  </sheetViews>
  <sheetFormatPr defaultColWidth="9.140625" defaultRowHeight="15" x14ac:dyDescent="0.25"/>
  <cols>
    <col min="1" max="1" width="5.85546875" style="4" customWidth="1"/>
    <col min="2" max="2" width="49.140625" style="4" customWidth="1"/>
    <col min="3" max="3" width="14.42578125" style="4" customWidth="1"/>
    <col min="4" max="4" width="18.5703125" style="4" hidden="1" customWidth="1"/>
    <col min="5" max="5" width="16.85546875" style="4" hidden="1" customWidth="1"/>
    <col min="6" max="6" width="18.28515625" style="4" hidden="1" customWidth="1"/>
    <col min="7" max="7" width="49.140625" style="4" hidden="1" customWidth="1"/>
    <col min="8" max="8" width="12.140625" style="4" customWidth="1"/>
    <col min="9" max="9" width="15.28515625" style="4" customWidth="1"/>
    <col min="10" max="10" width="27.5703125" style="4" customWidth="1"/>
    <col min="11" max="11" width="30.140625" style="4" customWidth="1"/>
    <col min="12" max="17" width="9.140625" style="4" hidden="1" customWidth="1"/>
    <col min="18" max="16384" width="9.140625" style="4"/>
  </cols>
  <sheetData>
    <row r="1" spans="1:17" ht="39" customHeight="1" x14ac:dyDescent="0.25">
      <c r="A1" s="112" t="s">
        <v>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7" ht="31.5" customHeight="1" x14ac:dyDescent="0.25">
      <c r="A2" s="130" t="s">
        <v>89</v>
      </c>
      <c r="B2" s="130" t="s">
        <v>6</v>
      </c>
      <c r="C2" s="130" t="s">
        <v>3</v>
      </c>
      <c r="D2" s="138" t="s">
        <v>17</v>
      </c>
      <c r="E2" s="138"/>
      <c r="F2" s="122" t="s">
        <v>99</v>
      </c>
      <c r="G2" s="122" t="s">
        <v>100</v>
      </c>
      <c r="H2" s="138" t="s">
        <v>17</v>
      </c>
      <c r="I2" s="138"/>
      <c r="J2" s="122" t="s">
        <v>99</v>
      </c>
      <c r="K2" s="122" t="s">
        <v>100</v>
      </c>
      <c r="L2" s="136" t="s">
        <v>17</v>
      </c>
      <c r="M2" s="139"/>
      <c r="N2" s="139"/>
      <c r="O2" s="139"/>
      <c r="P2" s="139"/>
      <c r="Q2" s="137"/>
    </row>
    <row r="3" spans="1:17" ht="15.75" customHeight="1" x14ac:dyDescent="0.25">
      <c r="A3" s="131"/>
      <c r="B3" s="131"/>
      <c r="C3" s="131"/>
      <c r="D3" s="136" t="s">
        <v>84</v>
      </c>
      <c r="E3" s="137"/>
      <c r="F3" s="125"/>
      <c r="G3" s="125"/>
      <c r="H3" s="136" t="s">
        <v>85</v>
      </c>
      <c r="I3" s="137"/>
      <c r="J3" s="125"/>
      <c r="K3" s="125"/>
      <c r="L3" s="136" t="s">
        <v>86</v>
      </c>
      <c r="M3" s="137"/>
      <c r="N3" s="136" t="s">
        <v>87</v>
      </c>
      <c r="O3" s="137"/>
      <c r="P3" s="136" t="s">
        <v>88</v>
      </c>
      <c r="Q3" s="137"/>
    </row>
    <row r="4" spans="1:17" ht="15.75" customHeight="1" x14ac:dyDescent="0.25">
      <c r="A4" s="132"/>
      <c r="B4" s="132"/>
      <c r="C4" s="132"/>
      <c r="D4" s="1" t="s">
        <v>36</v>
      </c>
      <c r="E4" s="43" t="s">
        <v>37</v>
      </c>
      <c r="F4" s="123"/>
      <c r="G4" s="123"/>
      <c r="H4" s="103" t="s">
        <v>36</v>
      </c>
      <c r="I4" s="43" t="s">
        <v>37</v>
      </c>
      <c r="J4" s="123"/>
      <c r="K4" s="123"/>
      <c r="L4" s="47" t="s">
        <v>36</v>
      </c>
      <c r="M4" s="43" t="s">
        <v>37</v>
      </c>
      <c r="N4" s="47" t="s">
        <v>36</v>
      </c>
      <c r="O4" s="43" t="s">
        <v>37</v>
      </c>
      <c r="P4" s="47" t="s">
        <v>36</v>
      </c>
      <c r="Q4" s="43" t="s">
        <v>37</v>
      </c>
    </row>
    <row r="5" spans="1:17" ht="15.75" x14ac:dyDescent="0.25">
      <c r="A5" s="1">
        <v>1</v>
      </c>
      <c r="B5" s="16">
        <v>2</v>
      </c>
      <c r="C5" s="1">
        <v>3</v>
      </c>
      <c r="D5" s="42">
        <v>4</v>
      </c>
      <c r="E5" s="43">
        <v>5</v>
      </c>
      <c r="F5" s="48">
        <v>6</v>
      </c>
      <c r="G5" s="48">
        <v>7</v>
      </c>
      <c r="H5" s="102">
        <v>4</v>
      </c>
      <c r="I5" s="102">
        <f t="shared" ref="I5:Q5" si="0">H5+1</f>
        <v>5</v>
      </c>
      <c r="J5" s="102">
        <f t="shared" si="0"/>
        <v>6</v>
      </c>
      <c r="K5" s="102">
        <f t="shared" si="0"/>
        <v>7</v>
      </c>
      <c r="L5" s="102">
        <f t="shared" si="0"/>
        <v>8</v>
      </c>
      <c r="M5" s="102">
        <f t="shared" si="0"/>
        <v>9</v>
      </c>
      <c r="N5" s="102">
        <f t="shared" si="0"/>
        <v>10</v>
      </c>
      <c r="O5" s="102">
        <f t="shared" si="0"/>
        <v>11</v>
      </c>
      <c r="P5" s="102">
        <f t="shared" si="0"/>
        <v>12</v>
      </c>
      <c r="Q5" s="102">
        <f t="shared" si="0"/>
        <v>13</v>
      </c>
    </row>
    <row r="6" spans="1:17" ht="15.75" customHeight="1" x14ac:dyDescent="0.25">
      <c r="A6" s="17" t="s">
        <v>16</v>
      </c>
      <c r="B6" s="133" t="s">
        <v>9</v>
      </c>
      <c r="C6" s="134"/>
      <c r="D6" s="134"/>
      <c r="E6" s="134"/>
      <c r="F6" s="134"/>
      <c r="G6" s="135"/>
      <c r="H6" s="87"/>
      <c r="I6" s="81"/>
      <c r="J6" s="81"/>
      <c r="K6" s="88"/>
      <c r="L6" s="81"/>
      <c r="M6" s="81"/>
      <c r="N6" s="81"/>
      <c r="O6" s="81"/>
      <c r="P6" s="81"/>
      <c r="Q6" s="88"/>
    </row>
    <row r="7" spans="1:17" ht="47.25" x14ac:dyDescent="0.25">
      <c r="A7" s="5">
        <v>1</v>
      </c>
      <c r="B7" s="85" t="s">
        <v>28</v>
      </c>
      <c r="C7" s="18" t="s">
        <v>29</v>
      </c>
      <c r="D7" s="18">
        <v>0</v>
      </c>
      <c r="E7" s="18">
        <v>0</v>
      </c>
      <c r="F7" s="18">
        <v>0</v>
      </c>
      <c r="G7" s="92" t="s">
        <v>102</v>
      </c>
      <c r="H7" s="86">
        <v>0</v>
      </c>
      <c r="I7" s="18">
        <v>0</v>
      </c>
      <c r="J7" s="18">
        <v>0</v>
      </c>
      <c r="K7" s="92" t="s">
        <v>102</v>
      </c>
      <c r="L7" s="18">
        <f>L8/L9</f>
        <v>0</v>
      </c>
      <c r="M7" s="18"/>
      <c r="N7" s="18">
        <f>N8/N9</f>
        <v>0</v>
      </c>
      <c r="O7" s="18"/>
      <c r="P7" s="18">
        <f>P8/P9</f>
        <v>0</v>
      </c>
      <c r="Q7" s="18"/>
    </row>
    <row r="8" spans="1:17" ht="252" x14ac:dyDescent="0.25">
      <c r="A8" s="2" t="s">
        <v>7</v>
      </c>
      <c r="B8" s="65" t="s">
        <v>30</v>
      </c>
      <c r="C8" s="19" t="s">
        <v>15</v>
      </c>
      <c r="D8" s="66">
        <v>0</v>
      </c>
      <c r="E8" s="82">
        <v>0</v>
      </c>
      <c r="F8" s="18">
        <v>0</v>
      </c>
      <c r="G8" s="93" t="s">
        <v>102</v>
      </c>
      <c r="H8" s="83">
        <v>0</v>
      </c>
      <c r="I8" s="82">
        <v>0</v>
      </c>
      <c r="J8" s="18">
        <v>0</v>
      </c>
      <c r="K8" s="93" t="s">
        <v>102</v>
      </c>
      <c r="L8" s="66">
        <v>0</v>
      </c>
      <c r="M8" s="19"/>
      <c r="N8" s="66">
        <v>0</v>
      </c>
      <c r="O8" s="19"/>
      <c r="P8" s="66">
        <v>0</v>
      </c>
      <c r="Q8" s="19"/>
    </row>
    <row r="9" spans="1:17" ht="15.75" x14ac:dyDescent="0.25">
      <c r="A9" s="3" t="s">
        <v>8</v>
      </c>
      <c r="B9" s="89" t="s">
        <v>31</v>
      </c>
      <c r="C9" s="19" t="s">
        <v>32</v>
      </c>
      <c r="D9" s="90">
        <v>13.31</v>
      </c>
      <c r="E9" s="90">
        <v>13.31</v>
      </c>
      <c r="F9" s="18">
        <v>0</v>
      </c>
      <c r="G9" s="94" t="s">
        <v>102</v>
      </c>
      <c r="H9" s="84">
        <v>13.31</v>
      </c>
      <c r="I9" s="90">
        <v>13.31</v>
      </c>
      <c r="J9" s="18">
        <v>0</v>
      </c>
      <c r="K9" s="94" t="s">
        <v>102</v>
      </c>
      <c r="L9" s="67">
        <v>13.31</v>
      </c>
      <c r="M9" s="20"/>
      <c r="N9" s="67">
        <v>13.31</v>
      </c>
      <c r="O9" s="20"/>
      <c r="P9" s="67">
        <v>13.31</v>
      </c>
      <c r="Q9" s="20"/>
    </row>
    <row r="10" spans="1:17" ht="15.75" customHeight="1" x14ac:dyDescent="0.25">
      <c r="A10" s="17" t="s">
        <v>79</v>
      </c>
      <c r="B10" s="133" t="s">
        <v>94</v>
      </c>
      <c r="C10" s="134"/>
      <c r="D10" s="134"/>
      <c r="E10" s="134"/>
      <c r="F10" s="134"/>
      <c r="G10" s="135"/>
      <c r="H10" s="87"/>
      <c r="I10" s="81"/>
      <c r="J10" s="81"/>
      <c r="K10" s="88"/>
      <c r="L10" s="81"/>
      <c r="M10" s="81"/>
      <c r="N10" s="81"/>
      <c r="O10" s="81"/>
      <c r="P10" s="81"/>
      <c r="Q10" s="88"/>
    </row>
    <row r="11" spans="1:17" ht="63" customHeight="1" x14ac:dyDescent="0.25">
      <c r="A11" s="68" t="s">
        <v>80</v>
      </c>
      <c r="B11" s="89" t="s">
        <v>95</v>
      </c>
      <c r="C11" s="5" t="s">
        <v>78</v>
      </c>
      <c r="D11" s="98">
        <v>1.0101009296621344</v>
      </c>
      <c r="E11" s="98">
        <v>1.8866469446500209</v>
      </c>
      <c r="F11" s="98">
        <v>0.87654601498788653</v>
      </c>
      <c r="G11" s="95" t="s">
        <v>103</v>
      </c>
      <c r="H11" s="69">
        <v>0.99110230862211535</v>
      </c>
      <c r="I11" s="105">
        <v>4.7452198927481977</v>
      </c>
      <c r="J11" s="105">
        <v>3.7541175841260825</v>
      </c>
      <c r="K11" s="95" t="s">
        <v>103</v>
      </c>
      <c r="L11" s="69">
        <f t="shared" ref="L11" si="1">L13/L12*100</f>
        <v>1.0101009296621344</v>
      </c>
      <c r="M11" s="70"/>
      <c r="N11" s="69">
        <f t="shared" ref="N11" si="2">N13/N12*100</f>
        <v>1.0101009296621344</v>
      </c>
      <c r="O11" s="70"/>
      <c r="P11" s="69">
        <f t="shared" ref="P11" si="3">P13/P12*100</f>
        <v>1.0101009296621344</v>
      </c>
      <c r="Q11" s="71"/>
    </row>
    <row r="12" spans="1:17" ht="189" x14ac:dyDescent="0.25">
      <c r="A12" s="72" t="s">
        <v>7</v>
      </c>
      <c r="B12" s="73" t="s">
        <v>96</v>
      </c>
      <c r="C12" s="5" t="s">
        <v>97</v>
      </c>
      <c r="D12" s="99">
        <v>426.95070099999998</v>
      </c>
      <c r="E12" s="99">
        <v>501.30099999999999</v>
      </c>
      <c r="F12" s="99">
        <v>74.350299000000007</v>
      </c>
      <c r="G12" s="95" t="s">
        <v>104</v>
      </c>
      <c r="H12" s="74">
        <v>435.134996910224</v>
      </c>
      <c r="I12" s="106">
        <v>506.80677700000001</v>
      </c>
      <c r="J12" s="106">
        <v>71.671780089776007</v>
      </c>
      <c r="K12" s="95" t="s">
        <v>107</v>
      </c>
      <c r="L12" s="74">
        <v>430.74099999999999</v>
      </c>
      <c r="M12" s="75"/>
      <c r="N12" s="74">
        <v>430.74099999999999</v>
      </c>
      <c r="O12" s="75"/>
      <c r="P12" s="74">
        <v>430.74099999999999</v>
      </c>
      <c r="Q12" s="76"/>
    </row>
    <row r="13" spans="1:17" ht="60" customHeight="1" x14ac:dyDescent="0.25">
      <c r="A13" s="3" t="s">
        <v>8</v>
      </c>
      <c r="B13" s="77" t="s">
        <v>98</v>
      </c>
      <c r="C13" s="48" t="s">
        <v>97</v>
      </c>
      <c r="D13" s="100">
        <v>4.3126329999999999</v>
      </c>
      <c r="E13" s="100">
        <v>9.4577800000000014</v>
      </c>
      <c r="F13" s="100">
        <v>5.1451470000000015</v>
      </c>
      <c r="G13" s="96" t="s">
        <v>105</v>
      </c>
      <c r="H13" s="78">
        <v>4.3126329999999999</v>
      </c>
      <c r="I13" s="107">
        <v>24.049095999999999</v>
      </c>
      <c r="J13" s="107">
        <v>19.736463000000001</v>
      </c>
      <c r="K13" s="96" t="s">
        <v>105</v>
      </c>
      <c r="L13" s="78">
        <v>4.3509188454359746</v>
      </c>
      <c r="M13" s="79"/>
      <c r="N13" s="78">
        <v>4.3509188454359746</v>
      </c>
      <c r="O13" s="79"/>
      <c r="P13" s="78">
        <v>4.3509188454359746</v>
      </c>
      <c r="Q13" s="80"/>
    </row>
  </sheetData>
  <mergeCells count="18">
    <mergeCell ref="N3:O3"/>
    <mergeCell ref="P3:Q3"/>
    <mergeCell ref="B10:G10"/>
    <mergeCell ref="D2:E2"/>
    <mergeCell ref="D3:E3"/>
    <mergeCell ref="F2:F4"/>
    <mergeCell ref="G2:G4"/>
    <mergeCell ref="H3:I3"/>
    <mergeCell ref="L3:M3"/>
    <mergeCell ref="H2:I2"/>
    <mergeCell ref="J2:J4"/>
    <mergeCell ref="K2:K4"/>
    <mergeCell ref="L2:Q2"/>
    <mergeCell ref="A2:A4"/>
    <mergeCell ref="B2:B4"/>
    <mergeCell ref="C2:C4"/>
    <mergeCell ref="B6:G6"/>
    <mergeCell ref="A1:K1"/>
  </mergeCells>
  <printOptions horizontalCentered="1"/>
  <pageMargins left="0.39370078740157483" right="0.39370078740157483" top="1.1811023622047245" bottom="0.39370078740157483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2021-03-19T10:04:54Z</cp:lastPrinted>
  <dcterms:created xsi:type="dcterms:W3CDTF">1996-10-08T23:32:33Z</dcterms:created>
  <dcterms:modified xsi:type="dcterms:W3CDTF">2021-07-28T03:47:07Z</dcterms:modified>
</cp:coreProperties>
</file>