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4" windowWidth="11808" windowHeight="6528" activeTab="3"/>
  </bookViews>
  <sheets>
    <sheet name="доходы" sheetId="1" r:id="rId1"/>
    <sheet name="расходы" sheetId="2" r:id="rId2"/>
    <sheet name="источники" sheetId="3" r:id="rId3"/>
    <sheet name="справочно" sheetId="4" r:id="rId4"/>
  </sheets>
  <definedNames>
    <definedName name="_Date_">'доходы'!#REF!</definedName>
    <definedName name="_Otchet_Period_Source__AT_ObjectName">'доходы'!$A$5</definedName>
    <definedName name="_Period_">'доходы'!#REF!</definedName>
    <definedName name="_xlnm.Print_Titles" localSheetId="0">'доходы'!$14:$15</definedName>
    <definedName name="_xlnm.Print_Titles" localSheetId="2">'источники'!$2:$3</definedName>
    <definedName name="_xlnm.Print_Titles" localSheetId="1">'расходы'!$3:$3</definedName>
    <definedName name="_xlnm.Print_Area" localSheetId="0">'доходы'!$A$1:$E$287</definedName>
    <definedName name="_xlnm.Print_Area" localSheetId="3">'справочно'!$A$1:$D$19</definedName>
  </definedNames>
  <calcPr fullCalcOnLoad="1"/>
</workbook>
</file>

<file path=xl/sharedStrings.xml><?xml version="1.0" encoding="utf-8"?>
<sst xmlns="http://schemas.openxmlformats.org/spreadsheetml/2006/main" count="1145" uniqueCount="845">
  <si>
    <t xml:space="preserve"> 000 1120104101 0000 120</t>
  </si>
  <si>
    <t xml:space="preserve">  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</si>
  <si>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 xml:space="preserve"> 000 2022545902 0000 151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</si>
  <si>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</si>
  <si>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000 2022546700 0000 151</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</si>
  <si>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</si>
  <si>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000 2022546702 0000 151</t>
  </si>
  <si>
    <t xml:space="preserve">  Субсидии бюджетам на поддержку региональных проектов в области обращения с отходами и ликвидации накопленного экологического ущерба</t>
  </si>
  <si>
    <t xml:space="preserve"> 000 2022550700 0000 151</t>
  </si>
  <si>
    <t xml:space="preserve">  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</si>
  <si>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 xml:space="preserve"> 000 2022550702 0000 151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</si>
  <si>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</si>
  <si>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Субсидии бюджетам на реализацию мероприятий по укреплению единства российской нации и этнокультурному развитию народов России</t>
  </si>
  <si>
    <t>000 2022551600 0000 151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</si>
  <si>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</si>
  <si>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</si>
  <si>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</si>
  <si>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</si>
  <si>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</si>
  <si>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</si>
  <si>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</si>
  <si>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000 2022556700 0000 151</t>
  </si>
  <si>
    <t xml:space="preserve"> 000 2022556702 0000 151</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</si>
  <si>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</si>
  <si>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000 2023557300 0000 151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</si>
  <si>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</si>
  <si>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000 2023557302 0000 151</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</si>
  <si>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</si>
  <si>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000 2193525002 0000 151</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</si>
  <si>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</si>
  <si>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000 2193529002 0000 151</t>
  </si>
  <si>
    <t>000 2193538002 0000 151</t>
  </si>
  <si>
    <t xml:space="preserve">  Возврат остатков иных межбюджетных трансфертов на выплату региональной доплаты к пенсии из бюджетов субъектов Российской Федерации</t>
  </si>
  <si>
    <t xml:space="preserve"> 000 2194515302 0000 151</t>
  </si>
  <si>
    <t xml:space="preserve">  Прикладные научные исследования в области охраны окружающей среды</t>
  </si>
  <si>
    <t>000 0302 0000000 000 000</t>
  </si>
  <si>
    <t>000 0504 0000000 000 000</t>
  </si>
  <si>
    <t>0102</t>
  </si>
  <si>
    <t xml:space="preserve"> 0104</t>
  </si>
  <si>
    <t xml:space="preserve"> 0105</t>
  </si>
  <si>
    <t xml:space="preserve"> 0107 </t>
  </si>
  <si>
    <t xml:space="preserve"> 0111 </t>
  </si>
  <si>
    <t xml:space="preserve"> 0113</t>
  </si>
  <si>
    <t xml:space="preserve"> 0200 </t>
  </si>
  <si>
    <t xml:space="preserve"> 0300</t>
  </si>
  <si>
    <t xml:space="preserve"> 0304 </t>
  </si>
  <si>
    <t xml:space="preserve"> 0309 </t>
  </si>
  <si>
    <t xml:space="preserve"> 0310 </t>
  </si>
  <si>
    <t xml:space="preserve"> 0314 </t>
  </si>
  <si>
    <t xml:space="preserve"> 0400 </t>
  </si>
  <si>
    <t xml:space="preserve"> 0401</t>
  </si>
  <si>
    <t xml:space="preserve"> 0402</t>
  </si>
  <si>
    <t xml:space="preserve"> 0405 </t>
  </si>
  <si>
    <t>0407</t>
  </si>
  <si>
    <t xml:space="preserve"> 0408 </t>
  </si>
  <si>
    <t xml:space="preserve"> 0409</t>
  </si>
  <si>
    <t xml:space="preserve"> 0410 </t>
  </si>
  <si>
    <t xml:space="preserve"> 0411 </t>
  </si>
  <si>
    <t xml:space="preserve">0412 </t>
  </si>
  <si>
    <t xml:space="preserve">0500 </t>
  </si>
  <si>
    <t xml:space="preserve"> 0501</t>
  </si>
  <si>
    <t xml:space="preserve"> 0502 </t>
  </si>
  <si>
    <t xml:space="preserve"> 0503 </t>
  </si>
  <si>
    <t>0505</t>
  </si>
  <si>
    <t xml:space="preserve"> 0600</t>
  </si>
  <si>
    <t>0604</t>
  </si>
  <si>
    <t xml:space="preserve"> 0605</t>
  </si>
  <si>
    <t xml:space="preserve"> 0701 </t>
  </si>
  <si>
    <t xml:space="preserve"> 0702</t>
  </si>
  <si>
    <t xml:space="preserve"> 0703 </t>
  </si>
  <si>
    <t xml:space="preserve"> 0704 </t>
  </si>
  <si>
    <t xml:space="preserve">0705 </t>
  </si>
  <si>
    <t xml:space="preserve"> 0707 </t>
  </si>
  <si>
    <t xml:space="preserve"> 0709 </t>
  </si>
  <si>
    <t xml:space="preserve">0801 </t>
  </si>
  <si>
    <t xml:space="preserve"> 0804</t>
  </si>
  <si>
    <t xml:space="preserve"> 0900</t>
  </si>
  <si>
    <t xml:space="preserve"> 0901 </t>
  </si>
  <si>
    <t xml:space="preserve"> 0902 </t>
  </si>
  <si>
    <t xml:space="preserve">0907 </t>
  </si>
  <si>
    <t xml:space="preserve"> 0909</t>
  </si>
  <si>
    <t xml:space="preserve"> 1000 </t>
  </si>
  <si>
    <t xml:space="preserve"> 1001</t>
  </si>
  <si>
    <t xml:space="preserve"> 1002 </t>
  </si>
  <si>
    <t xml:space="preserve">1003 </t>
  </si>
  <si>
    <t xml:space="preserve"> 1004</t>
  </si>
  <si>
    <t xml:space="preserve"> 1006</t>
  </si>
  <si>
    <t xml:space="preserve"> 1100 </t>
  </si>
  <si>
    <t xml:space="preserve"> 1201 </t>
  </si>
  <si>
    <t xml:space="preserve"> 1202 </t>
  </si>
  <si>
    <t xml:space="preserve"> 1300 </t>
  </si>
  <si>
    <t xml:space="preserve"> 1301 </t>
  </si>
  <si>
    <t xml:space="preserve"> 1400</t>
  </si>
  <si>
    <t xml:space="preserve">1401 </t>
  </si>
  <si>
    <t xml:space="preserve"> 1402 </t>
  </si>
  <si>
    <t xml:space="preserve"> 1403 </t>
  </si>
  <si>
    <t xml:space="preserve"> 7900 </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</si>
  <si>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</si>
  <si>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</si>
  <si>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БЕЗВОЗМЕЗДНЫЕ ПОСТУПЛЕНИЯ ОТ ГОСУДАРСТВЕННЫХ (МУНИЦИПАЛЬНЫХ) ОРГАНИЗАЦИЙ</t>
  </si>
  <si>
    <t xml:space="preserve">  Безвозмездные поступления от государственных (муниципальных) организаций в бюджеты субъектов Российской Федерации</t>
  </si>
  <si>
    <t>Санитарно-эпидемиологическое благополучие</t>
  </si>
  <si>
    <t>1710</t>
  </si>
  <si>
    <t>2280</t>
  </si>
  <si>
    <t>10070</t>
  </si>
  <si>
    <t>10260</t>
  </si>
  <si>
    <t>10450</t>
  </si>
  <si>
    <t>12160</t>
  </si>
  <si>
    <t>12730</t>
  </si>
  <si>
    <t>об исполнении окружного бюджета</t>
  </si>
  <si>
    <t>Общегосударственные вопросы</t>
  </si>
  <si>
    <t>000 01 06 05 01 02 0000 540</t>
  </si>
  <si>
    <t>000 01 06 05 01 00 0000 540</t>
  </si>
  <si>
    <t>Увеличение прочих остатков денежных средств  бюджетов субъектов Российской Федерации</t>
  </si>
  <si>
    <t>000 01 05 02 01 02 0000 510</t>
  </si>
  <si>
    <t>Уменьшение прочих остатков денежных средств  бюджетов субъектов Российской Федерации</t>
  </si>
  <si>
    <t>000 01 05 02 01 02 0000 610</t>
  </si>
  <si>
    <t>Физическая культура и спорт</t>
  </si>
  <si>
    <t>17860</t>
  </si>
  <si>
    <t>Транспорт</t>
  </si>
  <si>
    <t>9690</t>
  </si>
  <si>
    <t>Другие вопросы в области национальной экономики</t>
  </si>
  <si>
    <t>Жилищно-коммунальное хозяйство</t>
  </si>
  <si>
    <t>Коммунальное хозяйство</t>
  </si>
  <si>
    <t>Социальная политика</t>
  </si>
  <si>
    <t>18050</t>
  </si>
  <si>
    <t>Пенсионное обеспечение</t>
  </si>
  <si>
    <t>18240</t>
  </si>
  <si>
    <t>Социальное обслуживание населения</t>
  </si>
  <si>
    <t>18430</t>
  </si>
  <si>
    <t>ИСТОЧНИКИ ВНУТРЕННЕГО ФИНАНСИРОВАНИЯ ДЕФИЦИТОВ  БЮДЖЕТОВ</t>
  </si>
  <si>
    <t>000 01 00 00 00 00 0000 000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</si>
  <si>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</si>
  <si>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000 01 05 00 00 00 0000 000</t>
  </si>
  <si>
    <t>Увеличение остатков средств бюджетов</t>
  </si>
  <si>
    <t>000 01 05 00 00 00 0000 500</t>
  </si>
  <si>
    <t>Уменьшение остатков средств бюджетов</t>
  </si>
  <si>
    <t>8930</t>
  </si>
  <si>
    <t>9120</t>
  </si>
  <si>
    <t>9310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</si>
  <si>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</si>
  <si>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190</t>
  </si>
  <si>
    <t>470</t>
  </si>
  <si>
    <t>570</t>
  </si>
  <si>
    <t>760</t>
  </si>
  <si>
    <t>950</t>
  </si>
  <si>
    <t>1140</t>
  </si>
  <si>
    <t>1330</t>
  </si>
  <si>
    <t>Защита населения и территории от чрезвычайных ситуаций природного и техногенного характера, гражданская оборона</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</si>
  <si>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</si>
  <si>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</si>
  <si>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Общеэкономические вопросы</t>
  </si>
  <si>
    <t>000 01 06 06 00 00 0000 000</t>
  </si>
  <si>
    <t>000 01 06 06 00 02 0000 710</t>
  </si>
  <si>
    <t>000 01 06 06 00 00 0000 710</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</si>
  <si>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</si>
  <si>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</si>
  <si>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дефицита бюджетов субъектов  Российской Федерации</t>
  </si>
  <si>
    <t>Средства массовой информации</t>
  </si>
  <si>
    <t>1</t>
  </si>
  <si>
    <t>Обслуживание государственного внутреннего и муниципального долга</t>
  </si>
  <si>
    <t>Дотации на выравнивание бюджетной обеспеченности субъектов Российской Федерации и муниципальных образований</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</si>
  <si>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</si>
  <si>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</si>
  <si>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субъектов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</si>
  <si>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</si>
  <si>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в валюте Российской Федерации</t>
  </si>
  <si>
    <t>Код дохода по бюджетной классификации</t>
  </si>
  <si>
    <t>Код расхода по бюджетной классификации</t>
  </si>
  <si>
    <t xml:space="preserve"> 3. Источники финансирования дефицита бюджета</t>
  </si>
  <si>
    <t>Код источника финансирования по бюджетной класификации</t>
  </si>
  <si>
    <t>Источники финансирования дефицитов бюджетов - Всего</t>
  </si>
  <si>
    <t>Численность государственных гражданских служащих (чел.)</t>
  </si>
  <si>
    <t>в том числе финансируемых за счет средств федерального бюджета(чел.)</t>
  </si>
  <si>
    <t>X</t>
  </si>
  <si>
    <t>Бюджетные кредиты, предоставленные внутри  страны в валюте Российской Федерации</t>
  </si>
  <si>
    <t>000 01 06 05 00 00 0000 000</t>
  </si>
  <si>
    <t>000 01 06 05 00 00 0000 600</t>
  </si>
  <si>
    <t xml:space="preserve">в том числе за счет средств федерального бюджета (тыс.руб.) </t>
  </si>
  <si>
    <t xml:space="preserve">Затраты на оплату труда,в том числе за счет средств ТФОМС (тыс. руб.) </t>
  </si>
  <si>
    <t>Социальное обеспечение населения</t>
  </si>
  <si>
    <t>18620</t>
  </si>
  <si>
    <t>Охрана семьи и детства</t>
  </si>
  <si>
    <t>18810</t>
  </si>
  <si>
    <t>Другие вопросы в области социальной политики</t>
  </si>
  <si>
    <t>19190</t>
  </si>
  <si>
    <t>19380</t>
  </si>
  <si>
    <t>19570</t>
  </si>
  <si>
    <t>Молодежная политика и оздоровление детей</t>
  </si>
  <si>
    <t>Другие вопросы в области образования</t>
  </si>
  <si>
    <t>Культура</t>
  </si>
  <si>
    <t>Кинематография</t>
  </si>
  <si>
    <t>Телевидение и радиовещание</t>
  </si>
  <si>
    <t>Периодическая печать и издательства</t>
  </si>
  <si>
    <t>Иные источники внутреннего финансирования  дефицитов бюджетов</t>
  </si>
  <si>
    <t>000 01 06 00 00 00 0000 000</t>
  </si>
  <si>
    <t>Начальник Управления бюджетного учета и финансового контроля - главный бухгалтер Департамента</t>
  </si>
  <si>
    <t>Результат исполнения бюджета (дефицит "--", профицит "+")</t>
  </si>
  <si>
    <t>000 01 05 02 00 00 0000 600</t>
  </si>
  <si>
    <t>Уменьшение прочих остатков средств бюджетов</t>
  </si>
  <si>
    <t>Увеличение прочих остатков средств бюджетов</t>
  </si>
  <si>
    <t>000 01 05 02 00 00 0000 500</t>
  </si>
  <si>
    <t>Изменение остатков средств на счетах по учету  средств бюджетов</t>
  </si>
  <si>
    <t>Численность работников казенных учреждений (чел)</t>
  </si>
  <si>
    <t>Численность работников автономных учреждений (чел)</t>
  </si>
  <si>
    <t>Численность работников бюджетных учреждений (чел)</t>
  </si>
  <si>
    <t>Численность работников учреждений здравоохранения, работающих в системе ОМС (чел.)</t>
  </si>
  <si>
    <t xml:space="preserve">Кассовое исполнение                            с начала года </t>
  </si>
  <si>
    <t xml:space="preserve">Кассовое исполнение                             с начала года </t>
  </si>
  <si>
    <t>000 01 05 00 00 00 0000 600</t>
  </si>
  <si>
    <t>Увеличение прочих остатков денежных средств  бюджетов</t>
  </si>
  <si>
    <t>000 01 05 02 01 00 0000 510</t>
  </si>
  <si>
    <t>Уменьшение прочих остатков денежных средств  бюджетов</t>
  </si>
  <si>
    <t>000 01 05 02 01 00 0000 610</t>
  </si>
  <si>
    <t>2840</t>
  </si>
  <si>
    <t>2850</t>
  </si>
  <si>
    <t>2860</t>
  </si>
  <si>
    <t>3080</t>
  </si>
  <si>
    <t>3100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</si>
  <si>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</si>
  <si>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</si>
  <si>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</si>
  <si>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</si>
  <si>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</si>
  <si>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</si>
  <si>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</si>
  <si>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</si>
  <si>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</si>
  <si>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</si>
  <si>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</si>
  <si>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</si>
  <si>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</si>
  <si>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</si>
  <si>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000 1080726001 0000 110</t>
  </si>
  <si>
    <t xml:space="preserve"> 000 1080726201 0000 110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</si>
  <si>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</si>
  <si>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</si>
  <si>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</si>
  <si>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</si>
  <si>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000 1090000000 0000 000</t>
  </si>
  <si>
    <t xml:space="preserve"> 000 1090400000 0000 110</t>
  </si>
  <si>
    <t xml:space="preserve"> 000 1090402002 0000 110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</si>
  <si>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</si>
  <si>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</si>
  <si>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</si>
  <si>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</si>
  <si>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</si>
  <si>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</si>
  <si>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</si>
  <si>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</si>
  <si>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</si>
  <si>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</si>
  <si>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</si>
  <si>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</si>
  <si>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</si>
  <si>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</si>
  <si>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</si>
  <si>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</si>
  <si>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</si>
  <si>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</si>
  <si>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</si>
  <si>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</si>
  <si>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</si>
  <si>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</si>
  <si>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</si>
  <si>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</si>
  <si>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</si>
  <si>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</si>
  <si>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ПЛАТЕЖИ ПРИ ПОЛЬЗОВАНИИ ПРИРОДНЫМИ РЕСУРСАМИ</t>
  </si>
  <si>
    <t xml:space="preserve"> 000 1120000000 0000 000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</si>
  <si>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</si>
  <si>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</si>
  <si>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</si>
  <si>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</si>
  <si>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0904</t>
  </si>
  <si>
    <t>1101</t>
  </si>
  <si>
    <t>1102</t>
  </si>
  <si>
    <t>1103</t>
  </si>
  <si>
    <t>1104</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</si>
  <si>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</si>
  <si>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</si>
  <si>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7</t>
  </si>
  <si>
    <t xml:space="preserve"> 000 1120101001 0000 120</t>
  </si>
  <si>
    <t xml:space="preserve">  Плата за сбросы загрязняющих веществ в водные объекты</t>
  </si>
  <si>
    <t xml:space="preserve"> 000 1120103001 0000 120</t>
  </si>
  <si>
    <t xml:space="preserve"> 000 1120104001 0000 120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</si>
  <si>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</si>
  <si>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</si>
  <si>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</si>
  <si>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</si>
  <si>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</si>
  <si>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</si>
  <si>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5890</t>
  </si>
  <si>
    <t>3420</t>
  </si>
  <si>
    <t>3440</t>
  </si>
  <si>
    <t>7790</t>
  </si>
  <si>
    <t>5130</t>
  </si>
  <si>
    <t>5510</t>
  </si>
  <si>
    <t>9500</t>
  </si>
  <si>
    <t>6840</t>
  </si>
  <si>
    <t>7030</t>
  </si>
  <si>
    <t>7980</t>
  </si>
  <si>
    <t>Обеспечение пожарной безопасности</t>
  </si>
  <si>
    <t xml:space="preserve"> 000 2030203002 0000 180</t>
  </si>
  <si>
    <t>1403</t>
  </si>
  <si>
    <t>Прочие межбюджетные трансферты общего характера</t>
  </si>
  <si>
    <t>Связь и информатика</t>
  </si>
  <si>
    <t>000 01 06 05 02 00 0000 540</t>
  </si>
  <si>
    <t>000 01 06 05 02 02 0000 540</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</si>
  <si>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</si>
  <si>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</si>
  <si>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000 01 03 01 00 02 0000 810</t>
  </si>
  <si>
    <t xml:space="preserve"> Получение бюджетных кредитов от других бюджетов бюджетной системы Российской Федерации в валюте Российской Федерации</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</si>
  <si>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</si>
  <si>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000 01 03 01 00 02 0000 710</t>
  </si>
  <si>
    <t>000 01 03 01 00 00 0000 800</t>
  </si>
  <si>
    <t>000 01 03 01 00 00 0000 700</t>
  </si>
  <si>
    <t>000 01 03 01 00 00 0000 000</t>
  </si>
  <si>
    <t>000 01 03 00 00 00 0000 000</t>
  </si>
  <si>
    <t xml:space="preserve"> Бюджетные кредиты от других бюджетов бюджетной системы Российской Федерации</t>
  </si>
  <si>
    <t xml:space="preserve"> Бюджетные кредиты от других бюджетов бюджетной системы Российской Федерации в валюте Российской Федерации</t>
  </si>
  <si>
    <t>13110</t>
  </si>
  <si>
    <t>13300</t>
  </si>
  <si>
    <t xml:space="preserve">             УТВЕРЖДЁН </t>
  </si>
  <si>
    <t xml:space="preserve">             Распоряжением    Правительства</t>
  </si>
  <si>
    <t xml:space="preserve">             Чукотского  автономного  округа</t>
  </si>
  <si>
    <t>ОТЧЁТ</t>
  </si>
  <si>
    <t>Периодичность: квартальная</t>
  </si>
  <si>
    <r>
      <t xml:space="preserve">Единица измерения: </t>
    </r>
    <r>
      <rPr>
        <b/>
        <sz val="10"/>
        <rFont val="Times New Roman"/>
        <family val="1"/>
      </rPr>
      <t>тыс. рублей</t>
    </r>
  </si>
  <si>
    <t>Обслуживание государственного и муниципального долга</t>
  </si>
  <si>
    <t>Резервные фонды</t>
  </si>
  <si>
    <t>Другие общегосударственные вопросы</t>
  </si>
  <si>
    <t>13870</t>
  </si>
  <si>
    <t>14440</t>
  </si>
  <si>
    <t>14630</t>
  </si>
  <si>
    <t>000 01 06 05 00 00 0000 500</t>
  </si>
  <si>
    <t>000 01 06 05 01 00 0000 640</t>
  </si>
  <si>
    <t>Погашение бюджетых кредитов, полученных от других бюджетов  бюджетной системы Российской Федерации в  валюте Российской Федерации</t>
  </si>
  <si>
    <t xml:space="preserve"> Наименование показателя</t>
  </si>
  <si>
    <t>Код листа</t>
  </si>
  <si>
    <t xml:space="preserve">Кассовое исполнение с начала года </t>
  </si>
  <si>
    <t>И.Ю. Артиулова</t>
  </si>
  <si>
    <t>Охрана объектов растительного и животного мира и среды их обитания</t>
  </si>
  <si>
    <t>Образование</t>
  </si>
  <si>
    <t>Общее образование</t>
  </si>
  <si>
    <t>Начальное профессиональное образование</t>
  </si>
  <si>
    <t>Среднее профессиональное образование</t>
  </si>
  <si>
    <t>Профессиональная подготовка, переподготовка и повышение квалификации</t>
  </si>
  <si>
    <t>Национальная безопасность и правоохранительная деятельность</t>
  </si>
  <si>
    <t>Органы внутренних дел</t>
  </si>
  <si>
    <t>Органы юстиции</t>
  </si>
  <si>
    <t>15960</t>
  </si>
  <si>
    <t>Стационарная медицинская помощь</t>
  </si>
  <si>
    <t>16150</t>
  </si>
  <si>
    <t>Амбулаторная помощь</t>
  </si>
  <si>
    <t>16340</t>
  </si>
  <si>
    <t xml:space="preserve">Затраты на их денежное содержание (тыс. руб.) </t>
  </si>
  <si>
    <t xml:space="preserve">  Государственная пошлина за выдачу разрешения на выброс вредных (загрязняющих) веществ в атмосферный воздух</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</si>
  <si>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</si>
  <si>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Доходы от оказания платных услуг (работ)</t>
  </si>
  <si>
    <t>Скорая медицинская помощь</t>
  </si>
  <si>
    <t>Обеспечение деятельности финансовых, налоговых и таможенных органов и органов финансового (финансово-бюджетного) надзора</t>
  </si>
  <si>
    <t>Топливно-энергетический комплекс</t>
  </si>
  <si>
    <t xml:space="preserve">  Плата за предоставление сведений, документов, содержащихся в государственных реестрах (регистрах)</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</si>
  <si>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</si>
  <si>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Денежные взыскания (штрафы) за нарушение водного законодательства</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</si>
  <si>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</si>
  <si>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ПРОЧИЕ БЕЗВОЗМЕЗДНЫЕ ПОСТУПЛЕНИЯ</t>
  </si>
  <si>
    <t xml:space="preserve">  Прочие безвозмездные поступления в бюджеты субъектов Российской Федерации</t>
  </si>
  <si>
    <t xml:space="preserve">  Доходы бюджетов субъектов Российской Федерации от возврата бюджетными учреждениями остатков субсидий прошлых лет</t>
  </si>
  <si>
    <t xml:space="preserve">  Налог с владельцев транспортных средств и налог на приобретение автотранспортных средств</t>
  </si>
  <si>
    <t xml:space="preserve">  Налоги на имущество</t>
  </si>
  <si>
    <t xml:space="preserve">  ЗАДОЛЖЕННОСТЬ И ПЕРЕРАСЧЕТЫ ПО ОТМЕНЕННЫМ НАЛОГАМ, СБОРАМ И ИНЫМ ОБЯЗАТЕЛЬНЫМ ПЛАТЕЖАМ</t>
  </si>
  <si>
    <t>Иные дотации</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</si>
  <si>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</si>
  <si>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</si>
  <si>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</si>
  <si>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Жилищное хозяйство</t>
  </si>
  <si>
    <t>Культура, кинематография</t>
  </si>
  <si>
    <t>10830</t>
  </si>
  <si>
    <t>13490</t>
  </si>
  <si>
    <t>13680</t>
  </si>
  <si>
    <t>11400</t>
  </si>
  <si>
    <t>11590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</si>
  <si>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</si>
  <si>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</si>
  <si>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</si>
  <si>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</si>
  <si>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</si>
  <si>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</si>
  <si>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</si>
  <si>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</si>
  <si>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</si>
  <si>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</si>
  <si>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</si>
  <si>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</si>
  <si>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</si>
  <si>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</si>
  <si>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</si>
  <si>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</si>
  <si>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</si>
  <si>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</si>
  <si>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000 1130100000 0000 130</t>
  </si>
  <si>
    <t xml:space="preserve">  Плата за предоставление сведений из Единого государственного реестра недвижимости</t>
  </si>
  <si>
    <t xml:space="preserve"> 000 1130103101 0000 130</t>
  </si>
  <si>
    <t xml:space="preserve"> 000 1130140001 0000 130</t>
  </si>
  <si>
    <t xml:space="preserve"> 000 1130141001 0000 130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</si>
  <si>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</si>
  <si>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</si>
  <si>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</si>
  <si>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</si>
  <si>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</si>
  <si>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000 2192501802 0000 151</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</si>
  <si>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</si>
  <si>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000 2193512002 0000 151</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</si>
  <si>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</si>
  <si>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 xml:space="preserve"> Невыясненные поступления, зачисляемые в бюджеты субъектов Российской Федерации</t>
  </si>
  <si>
    <t xml:space="preserve"> 000 1130299202 0000 130</t>
  </si>
  <si>
    <t xml:space="preserve">  ШТРАФЫ, САНКЦИИ, ВОЗМЕЩЕНИЕ УЩЕРБА</t>
  </si>
  <si>
    <t xml:space="preserve"> 000 1160000000 0000 000</t>
  </si>
  <si>
    <t xml:space="preserve"> 000 1162508000 0000 140</t>
  </si>
  <si>
    <t xml:space="preserve"> 000 1162508602 0000 140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</si>
  <si>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</si>
  <si>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</si>
  <si>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</si>
  <si>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</si>
  <si>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</si>
  <si>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</si>
  <si>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</si>
  <si>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</si>
  <si>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</si>
  <si>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</si>
  <si>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</si>
  <si>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</si>
  <si>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</si>
  <si>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</si>
  <si>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</si>
  <si>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</si>
  <si>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</si>
  <si>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</si>
  <si>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</si>
  <si>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</si>
  <si>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</si>
  <si>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</si>
  <si>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</si>
  <si>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</si>
  <si>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</si>
  <si>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</si>
  <si>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</si>
  <si>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</si>
  <si>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</si>
  <si>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</si>
  <si>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</si>
  <si>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</si>
  <si>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субъектов Российской Федерации на поддержку мер по обеспечению сбалансированности бюджетов</t>
  </si>
  <si>
    <t xml:space="preserve"> 000 2021500202 0000 151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</si>
  <si>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</si>
  <si>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</si>
  <si>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</si>
  <si>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</si>
  <si>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</si>
  <si>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</si>
  <si>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</si>
  <si>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</si>
  <si>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</si>
  <si>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</si>
  <si>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</si>
  <si>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</si>
  <si>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</si>
  <si>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</si>
  <si>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</si>
  <si>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от 23 октября 2018 года № 436-рп</t>
  </si>
  <si>
    <t xml:space="preserve"> 000 2022551902 0000 151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</si>
  <si>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</si>
  <si>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</si>
  <si>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</si>
  <si>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</si>
  <si>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</si>
  <si>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</si>
  <si>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</si>
  <si>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 xml:space="preserve"> 000 2022555302 0000 151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</si>
  <si>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</si>
  <si>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</si>
  <si>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</si>
  <si>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</si>
  <si>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</si>
  <si>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</si>
  <si>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</si>
  <si>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</si>
  <si>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</si>
  <si>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</si>
  <si>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</si>
  <si>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</si>
  <si>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</si>
  <si>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</si>
  <si>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</si>
  <si>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</si>
  <si>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</si>
  <si>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</si>
  <si>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</si>
  <si>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</si>
  <si>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</si>
  <si>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</si>
  <si>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</si>
  <si>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</si>
  <si>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</si>
  <si>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</si>
  <si>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</si>
  <si>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</si>
  <si>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</si>
  <si>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</si>
  <si>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</si>
  <si>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</si>
  <si>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</si>
  <si>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</si>
  <si>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</si>
  <si>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</si>
  <si>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</si>
  <si>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</si>
  <si>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</si>
  <si>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</si>
  <si>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</si>
  <si>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</si>
  <si>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000 2023529000 0000 151</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</si>
  <si>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</si>
  <si>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</si>
  <si>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</si>
  <si>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</si>
  <si>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</si>
  <si>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</si>
  <si>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</si>
  <si>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</si>
  <si>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</si>
  <si>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</si>
  <si>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</si>
  <si>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</si>
  <si>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</si>
  <si>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000 1090403001 0000 110</t>
  </si>
  <si>
    <t xml:space="preserve">  Налог на пользователей автомобильных дорог</t>
  </si>
  <si>
    <t xml:space="preserve"> 000 1130199000 0000 130</t>
  </si>
  <si>
    <t xml:space="preserve"> 000 1130199202 0000 130</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</si>
  <si>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</si>
  <si>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субъектов Российской Федерации</t>
  </si>
  <si>
    <t>000 1163001201 0000 140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</si>
  <si>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</si>
  <si>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000 1163300000 0000 140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</si>
  <si>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</si>
  <si>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000 2022508202 0000 151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</si>
  <si>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</si>
  <si>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</si>
  <si>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000 2022509702 0000 151</t>
  </si>
  <si>
    <t>000 2022523802 0000 151</t>
  </si>
  <si>
    <t xml:space="preserve">  Субсидии бюджетам субъектов Российской Федерации на софинансирование региональных программ повышения мобильности трудовых ресурсов</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</si>
  <si>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</si>
  <si>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</si>
  <si>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</si>
  <si>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</si>
  <si>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000 2022551500 0000 151</t>
  </si>
  <si>
    <t xml:space="preserve"> 000 2022551502 0000 151</t>
  </si>
  <si>
    <t xml:space="preserve"> 000 2022551600 0000 151</t>
  </si>
  <si>
    <t xml:space="preserve"> 000 2022551602 0000 151</t>
  </si>
  <si>
    <t xml:space="preserve"> 000 2022555402 0000 151</t>
  </si>
  <si>
    <t xml:space="preserve"> 000 2022555500 0000 151</t>
  </si>
  <si>
    <t xml:space="preserve"> 000 2022555502 0000 151</t>
  </si>
  <si>
    <t xml:space="preserve"> 000 2022555800 0000 151</t>
  </si>
  <si>
    <t xml:space="preserve"> 000 2022555802 0000 151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</si>
  <si>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</si>
  <si>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</si>
  <si>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</si>
  <si>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</si>
  <si>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</si>
  <si>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на поддержку обустройства мест массового отдыха населения (городских парков)</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</si>
  <si>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</si>
  <si>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000 2022556000 0000 151</t>
  </si>
  <si>
    <t xml:space="preserve"> 000 2022556002 0000 151</t>
  </si>
  <si>
    <t xml:space="preserve"> 000 2070203002 0000 180</t>
  </si>
  <si>
    <t xml:space="preserve"> Прочие безвозмездные поступления в бюджеты субъектов Российской Федерации</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</si>
  <si>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</si>
  <si>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</si>
  <si>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</si>
  <si>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</si>
  <si>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</si>
  <si>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</si>
  <si>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</si>
  <si>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</si>
  <si>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выплату региональной доплаты к пенсии</t>
  </si>
  <si>
    <t xml:space="preserve"> 000 2024515300 0000 151</t>
  </si>
  <si>
    <t xml:space="preserve">  Межбюджетные трансферты, передаваемые бюджетам субъектов Российской Федерации на выплату региональной доплаты к пенсии</t>
  </si>
  <si>
    <t xml:space="preserve"> 000 2024515302 0000 151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</si>
  <si>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</si>
  <si>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</si>
  <si>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</si>
  <si>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</si>
  <si>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000 2030000000 0000 000</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</si>
  <si>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</si>
  <si>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</si>
  <si>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000 2070000000 0000 000</t>
  </si>
  <si>
    <t xml:space="preserve"> 000 2070200002 0000 180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</si>
  <si>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</si>
  <si>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</si>
  <si>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</si>
  <si>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</si>
  <si>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</si>
  <si>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</si>
  <si>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</si>
  <si>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</si>
  <si>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</si>
  <si>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</si>
  <si>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</si>
  <si>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</si>
  <si>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</si>
  <si>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</si>
  <si>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</si>
  <si>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000 1120104201 0000 120</t>
  </si>
  <si>
    <t>Плата за размещение твердых коммунальных отходов</t>
  </si>
  <si>
    <t xml:space="preserve"> Плата за размещение отходов производства</t>
  </si>
  <si>
    <t>Плата за предоставление сведений из Единого государственного реестра недвижимости</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</si>
  <si>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</si>
  <si>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Денежные взыскания (штрафы) за нарушение условий договоров (соглашений) о предоставлении субсидий</t>
  </si>
  <si>
    <t xml:space="preserve"> 000 1164900000 0000 140</t>
  </si>
  <si>
    <t xml:space="preserve"> 000 1164902002 0000 140</t>
  </si>
  <si>
    <t xml:space="preserve">  Субсидия бюджетам субъектов Российской Федерации на реализацию дополнительных мероприятий в сфере занятости населения</t>
  </si>
  <si>
    <t xml:space="preserve">  Субсидии бюджетам на реализацию мероприятий по обеспечению жильем молодых семей</t>
  </si>
  <si>
    <t xml:space="preserve">  Субсидии бюджетам субъектов Российской Федерации на реализацию мероприятий по обеспечению жильем молодых семей</t>
  </si>
  <si>
    <t xml:space="preserve"> 000 2022547802 0000 151</t>
  </si>
  <si>
    <t xml:space="preserve"> 000 2022549700 0000 151</t>
  </si>
  <si>
    <t xml:space="preserve"> 000 2022549702 0000 151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</si>
  <si>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</si>
  <si>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</si>
  <si>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000 2023517600 0000 151</t>
  </si>
  <si>
    <t xml:space="preserve"> 000 2023517602 0000 151</t>
  </si>
  <si>
    <t xml:space="preserve">  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</si>
  <si>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</si>
  <si>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000 2024515900 0000 151</t>
  </si>
  <si>
    <t xml:space="preserve"> 000 2024515902 0000 151</t>
  </si>
  <si>
    <t xml:space="preserve">  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</si>
  <si>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 xml:space="preserve">  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</si>
  <si>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 xml:space="preserve">  Межбюджетные трансферты, передаваемые бюджетам, за счет средств резервного фонда Правительства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</si>
  <si>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</si>
  <si>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000 2024550500 0000 151</t>
  </si>
  <si>
    <t xml:space="preserve"> 000 2024550502 0000 151</t>
  </si>
  <si>
    <t xml:space="preserve"> 000 2024900100 0000 151</t>
  </si>
  <si>
    <t xml:space="preserve"> 000 2024900102 0000 151</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</si>
  <si>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</si>
  <si>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</si>
  <si>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</si>
  <si>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 xml:space="preserve"> 000 2183511802 0000 151</t>
  </si>
  <si>
    <t xml:space="preserve"> 000 2193590002 0000 151</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</si>
  <si>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</si>
  <si>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</si>
  <si>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000 2022567402 0000 151</t>
  </si>
  <si>
    <t xml:space="preserve">  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</si>
  <si>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</si>
  <si>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000 2022567400 0000 151</t>
  </si>
  <si>
    <t xml:space="preserve">  Субсидии бюджетам на реализацию мероприятий по устойчивому развитию сельских территорий</t>
  </si>
  <si>
    <t xml:space="preserve">  Субсидии бюджетам субъектов Российской Федерации на реализацию мероприятий по устойчивому развитию сельских территорий</t>
  </si>
  <si>
    <t xml:space="preserve"> 000 2192552702 0000 151</t>
  </si>
  <si>
    <t xml:space="preserve"> 000 2193511802 0000 151</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</si>
  <si>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</si>
  <si>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</si>
  <si>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000 2180201002 0000 180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</si>
  <si>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</si>
  <si>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</si>
  <si>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</si>
  <si>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</si>
  <si>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</si>
  <si>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</si>
  <si>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000 2192501602 0000 151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</si>
  <si>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</si>
  <si>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</si>
  <si>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Благоустройство</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</si>
  <si>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</si>
  <si>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</si>
  <si>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Прикладные научные исследования в области жилищно- коммунального хозяйства</t>
  </si>
  <si>
    <t xml:space="preserve">Изменение остатков средств </t>
  </si>
  <si>
    <t>1520</t>
  </si>
  <si>
    <t>Здравоохранение</t>
  </si>
  <si>
    <t>Другие вопросы в области здравоохранения</t>
  </si>
  <si>
    <t>Физическая культура</t>
  </si>
  <si>
    <t xml:space="preserve">Кассовое исполнение                     с начала года </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</si>
  <si>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</si>
  <si>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</si>
  <si>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Орган, обеспечивающий исполнение бюджета:</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</si>
  <si>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</si>
  <si>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</si>
  <si>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</si>
  <si>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</si>
  <si>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</si>
  <si>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000 2023512002 0000 151</t>
  </si>
  <si>
    <t>Расходы бюджета - ИТОГО</t>
  </si>
  <si>
    <t>Функционирование законодательных (представительных) органов государственной власти и представительных органов муниципальных образований</t>
  </si>
  <si>
    <t>Водное хозяйство</t>
  </si>
  <si>
    <t>Дорожное хозяйство (дорожные фонды)</t>
  </si>
  <si>
    <t xml:space="preserve">  Прикладные научные исследования в области национальной экономики</t>
  </si>
  <si>
    <t>Другие вопросы в области охраны окружающей среды</t>
  </si>
  <si>
    <t xml:space="preserve">  Другие вопросы в области культуры, кинематографии</t>
  </si>
  <si>
    <t>Заготовка, переработка, хранение и обеспечение безопасности донорской крови и её компонентов</t>
  </si>
  <si>
    <t>Массовый спорт</t>
  </si>
  <si>
    <t>Спорт высших достижений</t>
  </si>
  <si>
    <t>Прикладные научные исследования в области физической культуры и спорта</t>
  </si>
  <si>
    <t xml:space="preserve">  Другие вопросы в области физической культуры и спорта</t>
  </si>
  <si>
    <t>Межбюджетные трансферты общего характера бюджетам субъектов Российской Федерации и муниципальных образований</t>
  </si>
  <si>
    <t>000 0108 0000000 000 000</t>
  </si>
  <si>
    <t xml:space="preserve"> 0100</t>
  </si>
  <si>
    <t xml:space="preserve"> 0106 </t>
  </si>
  <si>
    <t xml:space="preserve">0203 </t>
  </si>
  <si>
    <t xml:space="preserve"> 0603 </t>
  </si>
  <si>
    <t xml:space="preserve"> 0700</t>
  </si>
  <si>
    <t xml:space="preserve"> 0802 </t>
  </si>
  <si>
    <t xml:space="preserve"> 0906</t>
  </si>
  <si>
    <t xml:space="preserve"> 1105 </t>
  </si>
  <si>
    <t xml:space="preserve"> 1200 </t>
  </si>
  <si>
    <t>Департамент финансов, экономики и имущественных отношений Чукотского автономного округа</t>
  </si>
  <si>
    <t>Раздел 2.РАСХОДЫ</t>
  </si>
  <si>
    <t xml:space="preserve"> 0103 </t>
  </si>
  <si>
    <t>0406</t>
  </si>
  <si>
    <t>0800</t>
  </si>
  <si>
    <t>Справочно:</t>
  </si>
  <si>
    <t>Х</t>
  </si>
  <si>
    <t>Предоставление бюджетных кредитов юридическим  лицам из бюджетов субъектов Российской  Федерации в валюте Российской Федерации</t>
  </si>
  <si>
    <t>20</t>
  </si>
  <si>
    <t>Годовые назначения, принятые законодательным органом Чукотского автономного округа, с учетом внесенных изменений в установленном порядке</t>
  </si>
  <si>
    <t>000 01 06 01 00 00 0000 000</t>
  </si>
  <si>
    <t>000 01 06 01 00 00 0000 630</t>
  </si>
  <si>
    <t>000 01 06 01 00 02 0000 630</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</si>
  <si>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</si>
  <si>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</si>
  <si>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</si>
  <si>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</si>
  <si>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Дошкольное образование</t>
  </si>
  <si>
    <t>14820</t>
  </si>
  <si>
    <t>15010</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</si>
  <si>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</si>
  <si>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</si>
  <si>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</si>
  <si>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Лесное хозяйство</t>
  </si>
  <si>
    <t>Судебная система</t>
  </si>
  <si>
    <t>Обеспечение проведения выборов и референдумов</t>
  </si>
  <si>
    <t>Международные отношения и международное сотрудничество</t>
  </si>
  <si>
    <t>Другие вопросы в области жилищно-коммунального хозяйства</t>
  </si>
  <si>
    <t>Охрана окружающей среды</t>
  </si>
  <si>
    <t>20330</t>
  </si>
  <si>
    <t>Доходы бюджета - ИТОГО</t>
  </si>
  <si>
    <t>х</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</si>
  <si>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</si>
  <si>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</si>
  <si>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</si>
  <si>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</si>
  <si>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</si>
  <si>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</si>
  <si>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</si>
  <si>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</si>
  <si>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</si>
  <si>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</si>
  <si>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А.А.Калинова</t>
  </si>
  <si>
    <t xml:space="preserve">Начальник Департамента финансов, экономики и имущественных отношений Чукотского автономного округа </t>
  </si>
  <si>
    <t>за 9 месяцев 2018 год</t>
  </si>
  <si>
    <t xml:space="preserve"> Акцизы на средние дистилляты, производимые на территории Российской Федерации</t>
  </si>
  <si>
    <t xml:space="preserve"> 000 1030233001 0000 110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</si>
  <si>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</si>
  <si>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</si>
  <si>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</si>
  <si>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</si>
  <si>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</si>
  <si>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</si>
  <si>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</si>
  <si>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</si>
  <si>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</si>
  <si>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</si>
  <si>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</si>
  <si>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</si>
  <si>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</si>
  <si>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</si>
  <si>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</si>
  <si>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</si>
  <si>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</si>
  <si>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</si>
  <si>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</si>
  <si>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</si>
  <si>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</si>
  <si>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</si>
  <si>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</si>
  <si>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</si>
  <si>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</si>
  <si>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</si>
  <si>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</si>
  <si>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</si>
  <si>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</si>
  <si>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</si>
  <si>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</si>
  <si>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</si>
  <si>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</si>
  <si>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</si>
  <si>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</si>
  <si>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</si>
  <si>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</si>
  <si>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</si>
  <si>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</si>
  <si>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</si>
  <si>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</si>
  <si>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</si>
  <si>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</si>
  <si>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</si>
  <si>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</si>
  <si>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</si>
  <si>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</si>
  <si>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</si>
  <si>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Налог на добычу полезных ископаемых в виде угля</t>
  </si>
  <si>
    <t xml:space="preserve"> 000 1070106001 0000 110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</si>
  <si>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</si>
  <si>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</si>
  <si>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</si>
  <si>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</si>
  <si>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</si>
  <si>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</si>
  <si>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Доходы от возмещения ущерба при возникновении страховых случаев</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</si>
  <si>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</si>
  <si>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</si>
  <si>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000 1162300000 0000 140</t>
  </si>
  <si>
    <t xml:space="preserve"> 000 1162302002 0000 140</t>
  </si>
  <si>
    <t xml:space="preserve"> 000 1162302102 0000 140</t>
  </si>
  <si>
    <t xml:space="preserve">  Межбюджетные трансферты, передаваемые бюджетам на финансовое обеспечение дорожной деятельности</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</si>
  <si>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</si>
  <si>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000 2024539000 0000 151</t>
  </si>
  <si>
    <t xml:space="preserve"> 000 2024539002 0000 151</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</si>
  <si>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</si>
  <si>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</si>
  <si>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Сбор за пользование объектами водных биологических ресурсов (исключая внутренние водные объекты)</t>
  </si>
  <si>
    <t xml:space="preserve"> 000 1070402001 0000 110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</si>
  <si>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</si>
  <si>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</si>
  <si>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</si>
  <si>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</si>
  <si>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</si>
  <si>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</si>
  <si>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</si>
  <si>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 xml:space="preserve"> 000 1080401001 0000 110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</si>
  <si>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</si>
  <si>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</si>
  <si>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000 1080700001 0000 110</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</si>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</sst>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
    <numFmt numFmtId="186" formatCode="[$-FC19]d\ mmmm\ yyyy\ &quot;г.&quot;"/>
  </numFmts>
  <fonts count="25">
    <font>
      <sz val="10"/>
      <name val="Arial Cyr"/>
      <family val="0"/>
    </font>
    <font>
      <b/>
      <sz val="10"/>
      <name val="Arial Cyr"/>
      <family val="0"/>
    </font>
    <font>
      <i/>
      <sz val="10"/>
      <name val="Arial Cyr"/>
      <family val="0"/>
    </font>
    <font>
      <b/>
      <i/>
      <sz val="10"/>
      <name val="Arial Cyr"/>
      <family val="0"/>
    </font>
    <font>
      <sz val="8"/>
      <name val="Arial Cyr"/>
      <family val="0"/>
    </font>
    <font>
      <u val="single"/>
      <sz val="9"/>
      <color indexed="12"/>
      <name val="Arial Cyr"/>
      <family val="0"/>
    </font>
    <font>
      <u val="single"/>
      <sz val="9"/>
      <color indexed="36"/>
      <name val="Arial Cyr"/>
      <family val="0"/>
    </font>
    <font>
      <sz val="8"/>
      <name val="Times New Roman"/>
      <family val="1"/>
    </font>
    <font>
      <sz val="10"/>
      <name val="Times New Roman"/>
      <family val="1"/>
    </font>
    <font>
      <b/>
      <sz val="11"/>
      <name val="Times New Roman"/>
      <family val="1"/>
    </font>
    <font>
      <b/>
      <sz val="10"/>
      <name val="Times New Roman"/>
      <family val="1"/>
    </font>
    <font>
      <b/>
      <sz val="12"/>
      <name val="Times New Roman"/>
      <family val="1"/>
    </font>
    <font>
      <b/>
      <sz val="14"/>
      <name val="Times New Roman"/>
      <family val="1"/>
    </font>
    <font>
      <sz val="11"/>
      <name val="Times New Roman"/>
      <family val="1"/>
    </font>
    <font>
      <sz val="9"/>
      <name val="Times New Roman"/>
      <family val="1"/>
    </font>
    <font>
      <sz val="12"/>
      <name val="Times New Roman"/>
      <family val="1"/>
    </font>
    <font>
      <b/>
      <sz val="8"/>
      <name val="Times New Roman"/>
      <family val="1"/>
    </font>
    <font>
      <b/>
      <sz val="8"/>
      <name val="Arial Cyr"/>
      <family val="0"/>
    </font>
    <font>
      <b/>
      <u val="single"/>
      <sz val="12"/>
      <name val="Times New Roman"/>
      <family val="1"/>
    </font>
    <font>
      <b/>
      <u val="single"/>
      <sz val="12"/>
      <name val="Arial Cyr"/>
      <family val="0"/>
    </font>
    <font>
      <b/>
      <sz val="9"/>
      <name val="Times New Roman"/>
      <family val="1"/>
    </font>
    <font>
      <sz val="9"/>
      <name val="Arial"/>
      <family val="0"/>
    </font>
    <font>
      <sz val="10"/>
      <color indexed="8"/>
      <name val="Times New Roman"/>
      <family val="1"/>
    </font>
    <font>
      <b/>
      <sz val="10"/>
      <color indexed="8"/>
      <name val="Times New Roman"/>
      <family val="1"/>
    </font>
    <font>
      <sz val="8"/>
      <color indexed="8"/>
      <name val="Arial"/>
      <family val="2"/>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2">
    <border>
      <left/>
      <right/>
      <top/>
      <bottom/>
      <diagonal/>
    </border>
    <border>
      <left style="thin">
        <color indexed="8"/>
      </left>
      <right style="medium">
        <color indexed="8"/>
      </right>
      <top style="thin">
        <color indexed="8"/>
      </top>
      <bottom style="thin">
        <color indexed="8"/>
      </bottom>
    </border>
    <border>
      <left style="thin"/>
      <right style="medium"/>
      <top style="thin"/>
      <bottom style="hair"/>
    </border>
    <border>
      <left style="thin">
        <color indexed="8"/>
      </left>
      <right style="medium">
        <color indexed="8"/>
      </right>
      <top style="thin">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1">
      <alignment horizontal="left" wrapText="1" indent="2"/>
      <protection/>
    </xf>
    <xf numFmtId="0" fontId="21" fillId="0" borderId="2">
      <alignment horizontal="left" wrapText="1" indent="1"/>
      <protection/>
    </xf>
    <xf numFmtId="0" fontId="24" fillId="0" borderId="3">
      <alignment horizontal="left" wrapText="1" indent="2"/>
      <protection/>
    </xf>
    <xf numFmtId="49" fontId="24" fillId="0" borderId="4">
      <alignment horizontal="center"/>
      <protection/>
    </xf>
    <xf numFmtId="49" fontId="24" fillId="0" borderId="5">
      <alignment horizontal="center"/>
      <protection/>
    </xf>
    <xf numFmtId="0" fontId="21" fillId="0" borderId="6">
      <alignment horizontal="center" shrinkToFit="1"/>
      <protection/>
    </xf>
    <xf numFmtId="4" fontId="24" fillId="0" borderId="4">
      <alignment horizontal="right"/>
      <protection/>
    </xf>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4" fillId="0" borderId="0" xfId="0" applyFont="1" applyAlignment="1">
      <alignment/>
    </xf>
    <xf numFmtId="0" fontId="8" fillId="0" borderId="0" xfId="0" applyFont="1" applyAlignment="1">
      <alignment horizontal="center"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left" vertical="center"/>
    </xf>
    <xf numFmtId="0" fontId="1" fillId="0" borderId="0" xfId="0" applyFont="1" applyAlignment="1">
      <alignment/>
    </xf>
    <xf numFmtId="0" fontId="1" fillId="0" borderId="0" xfId="0" applyFont="1" applyAlignment="1">
      <alignment horizontal="center"/>
    </xf>
    <xf numFmtId="49" fontId="10" fillId="0" borderId="6"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0" fontId="1" fillId="0" borderId="0" xfId="0" applyFont="1" applyFill="1" applyAlignment="1">
      <alignment/>
    </xf>
    <xf numFmtId="0" fontId="8" fillId="2" borderId="6" xfId="0" applyFont="1" applyFill="1" applyBorder="1" applyAlignment="1">
      <alignment vertical="center" wrapText="1"/>
    </xf>
    <xf numFmtId="3" fontId="13" fillId="0" borderId="6" xfId="0" applyNumberFormat="1" applyFont="1" applyFill="1" applyBorder="1" applyAlignment="1">
      <alignment horizontal="center" vertical="center" wrapText="1"/>
    </xf>
    <xf numFmtId="0" fontId="15" fillId="0" borderId="0" xfId="0" applyFont="1" applyAlignment="1">
      <alignment horizontal="center" vertical="center"/>
    </xf>
    <xf numFmtId="49" fontId="8" fillId="0" borderId="6" xfId="0" applyNumberFormat="1" applyFont="1" applyBorder="1" applyAlignment="1">
      <alignment horizontal="center"/>
    </xf>
    <xf numFmtId="49" fontId="10" fillId="0" borderId="6" xfId="0" applyNumberFormat="1" applyFont="1" applyBorder="1" applyAlignment="1">
      <alignment horizontal="center"/>
    </xf>
    <xf numFmtId="3" fontId="8" fillId="0" borderId="6"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0" fontId="10" fillId="0" borderId="6"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7" fillId="0" borderId="0" xfId="0" applyFont="1" applyAlignment="1">
      <alignment/>
    </xf>
    <xf numFmtId="0" fontId="9" fillId="2" borderId="6" xfId="0" applyFont="1" applyFill="1" applyBorder="1" applyAlignment="1">
      <alignment vertical="center" wrapText="1"/>
    </xf>
    <xf numFmtId="3" fontId="10" fillId="2" borderId="6" xfId="0" applyNumberFormat="1" applyFont="1" applyFill="1" applyBorder="1" applyAlignment="1">
      <alignment horizontal="center" vertical="center" wrapText="1"/>
    </xf>
    <xf numFmtId="0" fontId="17" fillId="0" borderId="0" xfId="0" applyFont="1" applyBorder="1" applyAlignment="1">
      <alignment/>
    </xf>
    <xf numFmtId="0" fontId="9" fillId="0" borderId="0" xfId="0" applyFont="1" applyAlignment="1">
      <alignment horizontal="center" vertical="center"/>
    </xf>
    <xf numFmtId="3" fontId="10" fillId="0" borderId="0" xfId="0" applyNumberFormat="1" applyFont="1" applyFill="1" applyBorder="1" applyAlignment="1">
      <alignment horizontal="center" vertical="center"/>
    </xf>
    <xf numFmtId="0" fontId="8" fillId="0" borderId="6"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49" fontId="16" fillId="0" borderId="6" xfId="0" applyNumberFormat="1" applyFont="1" applyFill="1" applyBorder="1" applyAlignment="1">
      <alignment horizontal="center"/>
    </xf>
    <xf numFmtId="0" fontId="10" fillId="0" borderId="6" xfId="0" applyNumberFormat="1" applyFont="1" applyFill="1" applyBorder="1" applyAlignment="1">
      <alignment horizontal="center"/>
    </xf>
    <xf numFmtId="0" fontId="14" fillId="0" borderId="6" xfId="0" applyNumberFormat="1" applyFont="1" applyFill="1" applyBorder="1" applyAlignment="1">
      <alignment horizontal="left" vertical="center" wrapText="1"/>
    </xf>
    <xf numFmtId="49" fontId="7" fillId="0" borderId="6" xfId="0" applyNumberFormat="1" applyFont="1" applyFill="1" applyBorder="1" applyAlignment="1">
      <alignment horizontal="center"/>
    </xf>
    <xf numFmtId="0" fontId="8" fillId="0" borderId="6" xfId="0" applyNumberFormat="1" applyFont="1" applyFill="1" applyBorder="1" applyAlignment="1">
      <alignment horizontal="center"/>
    </xf>
    <xf numFmtId="0" fontId="20" fillId="0" borderId="6" xfId="0" applyNumberFormat="1" applyFont="1" applyFill="1" applyBorder="1" applyAlignment="1">
      <alignment horizontal="left" vertical="center" wrapText="1"/>
    </xf>
    <xf numFmtId="0" fontId="10" fillId="2" borderId="7" xfId="0" applyFont="1" applyFill="1" applyBorder="1" applyAlignment="1">
      <alignment wrapText="1"/>
    </xf>
    <xf numFmtId="0" fontId="0" fillId="0" borderId="7" xfId="0" applyBorder="1" applyAlignment="1">
      <alignment/>
    </xf>
    <xf numFmtId="0" fontId="8" fillId="0" borderId="8" xfId="0" applyFont="1" applyBorder="1" applyAlignment="1">
      <alignment horizontal="center" vertical="center" wrapText="1"/>
    </xf>
    <xf numFmtId="0" fontId="8" fillId="0" borderId="0" xfId="0" applyNumberFormat="1" applyFont="1" applyFill="1" applyBorder="1" applyAlignment="1">
      <alignment horizontal="center" vertical="center" wrapText="1"/>
    </xf>
    <xf numFmtId="49" fontId="8" fillId="0" borderId="8" xfId="0" applyNumberFormat="1" applyFont="1" applyBorder="1" applyAlignment="1">
      <alignment horizontal="center" vertical="center" wrapText="1"/>
    </xf>
    <xf numFmtId="0" fontId="13" fillId="0" borderId="0" xfId="0" applyFont="1" applyAlignment="1">
      <alignment horizontal="left" vertical="center" wrapText="1"/>
    </xf>
    <xf numFmtId="0" fontId="8" fillId="0" borderId="0" xfId="0" applyFont="1" applyAlignment="1">
      <alignment horizontal="left" vertical="distributed" wrapText="1"/>
    </xf>
    <xf numFmtId="0" fontId="8" fillId="0" borderId="0" xfId="0" applyFont="1" applyBorder="1" applyAlignment="1">
      <alignment horizontal="left" vertical="distributed" wrapText="1"/>
    </xf>
    <xf numFmtId="0" fontId="0" fillId="0" borderId="0" xfId="0" applyBorder="1" applyAlignment="1">
      <alignment/>
    </xf>
    <xf numFmtId="0" fontId="4" fillId="0" borderId="0" xfId="0" applyFont="1" applyBorder="1" applyAlignment="1">
      <alignment/>
    </xf>
    <xf numFmtId="0" fontId="1" fillId="0" borderId="0" xfId="0" applyFont="1" applyBorder="1" applyAlignment="1">
      <alignment/>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xf>
    <xf numFmtId="0" fontId="0" fillId="0" borderId="9" xfId="0" applyBorder="1" applyAlignment="1">
      <alignment/>
    </xf>
    <xf numFmtId="0" fontId="8" fillId="0" borderId="9" xfId="0" applyFont="1" applyBorder="1" applyAlignment="1">
      <alignment horizontal="center" vertical="center"/>
    </xf>
    <xf numFmtId="0" fontId="1" fillId="0" borderId="0" xfId="0" applyFont="1" applyFill="1" applyBorder="1" applyAlignment="1">
      <alignment/>
    </xf>
    <xf numFmtId="4" fontId="10" fillId="0" borderId="0" xfId="0" applyNumberFormat="1" applyFont="1" applyFill="1" applyBorder="1" applyAlignment="1">
      <alignment horizontal="center" vertical="center"/>
    </xf>
    <xf numFmtId="0" fontId="0" fillId="0" borderId="0" xfId="0" applyFill="1" applyBorder="1" applyAlignment="1">
      <alignment/>
    </xf>
    <xf numFmtId="49" fontId="8" fillId="0" borderId="10" xfId="0" applyNumberFormat="1" applyFont="1" applyFill="1" applyBorder="1" applyAlignment="1">
      <alignment horizontal="center" vertical="center" wrapText="1"/>
    </xf>
    <xf numFmtId="0" fontId="10" fillId="0" borderId="0" xfId="0" applyFont="1" applyBorder="1" applyAlignment="1">
      <alignment horizontal="left" vertical="distributed" wrapText="1"/>
    </xf>
    <xf numFmtId="0" fontId="12" fillId="0" borderId="0" xfId="0" applyFont="1" applyBorder="1" applyAlignment="1">
      <alignment horizontal="center" vertical="center"/>
    </xf>
    <xf numFmtId="0" fontId="12" fillId="0" borderId="0" xfId="0" applyFont="1" applyBorder="1" applyAlignment="1">
      <alignment vertical="center"/>
    </xf>
    <xf numFmtId="49" fontId="8" fillId="0" borderId="0" xfId="0" applyNumberFormat="1" applyFont="1" applyBorder="1" applyAlignment="1">
      <alignment horizontal="right" vertical="center"/>
    </xf>
    <xf numFmtId="0" fontId="11" fillId="0" borderId="0" xfId="0" applyFont="1" applyBorder="1" applyAlignment="1">
      <alignment horizontal="center" vertical="center"/>
    </xf>
    <xf numFmtId="3" fontId="8" fillId="0" borderId="6" xfId="0" applyNumberFormat="1" applyFont="1" applyFill="1" applyBorder="1" applyAlignment="1">
      <alignment horizontal="center"/>
    </xf>
    <xf numFmtId="0" fontId="10" fillId="0" borderId="6"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49" fontId="8" fillId="0" borderId="6" xfId="0" applyNumberFormat="1" applyFont="1" applyFill="1" applyBorder="1" applyAlignment="1">
      <alignment horizontal="center"/>
    </xf>
    <xf numFmtId="3" fontId="10" fillId="0" borderId="6" xfId="0" applyNumberFormat="1" applyFont="1" applyFill="1" applyBorder="1" applyAlignment="1">
      <alignment horizontal="center"/>
    </xf>
    <xf numFmtId="0" fontId="0" fillId="0" borderId="0" xfId="0" applyAlignment="1">
      <alignment horizontal="center"/>
    </xf>
    <xf numFmtId="0" fontId="0" fillId="0" borderId="0" xfId="0" applyAlignment="1">
      <alignment wrapText="1"/>
    </xf>
    <xf numFmtId="0" fontId="8" fillId="0" borderId="6" xfId="0" applyFont="1" applyFill="1" applyBorder="1" applyAlignment="1">
      <alignment horizontal="center" vertical="center" wrapText="1"/>
    </xf>
    <xf numFmtId="0" fontId="23" fillId="0" borderId="6" xfId="16" applyNumberFormat="1" applyFont="1" applyBorder="1" applyAlignment="1" applyProtection="1">
      <alignment horizontal="left" wrapText="1"/>
      <protection/>
    </xf>
    <xf numFmtId="49" fontId="23" fillId="0" borderId="6" xfId="19" applyNumberFormat="1" applyFont="1" applyBorder="1" applyAlignment="1" applyProtection="1">
      <alignment horizontal="center" vertical="center"/>
      <protection/>
    </xf>
    <xf numFmtId="3" fontId="23" fillId="0" borderId="6" xfId="21" applyNumberFormat="1" applyFont="1" applyBorder="1" applyAlignment="1" applyProtection="1">
      <alignment horizontal="center" vertical="center"/>
      <protection/>
    </xf>
    <xf numFmtId="0" fontId="23" fillId="0" borderId="6" xfId="17" applyNumberFormat="1" applyFont="1" applyBorder="1" applyAlignment="1" applyProtection="1">
      <alignment horizontal="left" wrapText="1"/>
      <protection/>
    </xf>
    <xf numFmtId="49" fontId="23" fillId="0" borderId="6" xfId="20" applyNumberFormat="1" applyFont="1" applyBorder="1" applyAlignment="1" applyProtection="1">
      <alignment horizontal="center" vertical="center" shrinkToFit="1"/>
      <protection/>
    </xf>
    <xf numFmtId="3" fontId="23" fillId="0" borderId="6" xfId="21" applyNumberFormat="1" applyFont="1" applyFill="1" applyBorder="1" applyAlignment="1" applyProtection="1">
      <alignment horizontal="center" vertical="center"/>
      <protection/>
    </xf>
    <xf numFmtId="0" fontId="22" fillId="0" borderId="6" xfId="17" applyNumberFormat="1" applyFont="1" applyBorder="1" applyAlignment="1" applyProtection="1">
      <alignment horizontal="left" wrapText="1"/>
      <protection/>
    </xf>
    <xf numFmtId="49" fontId="8" fillId="0" borderId="6" xfId="20" applyNumberFormat="1" applyFont="1" applyBorder="1" applyAlignment="1" applyProtection="1">
      <alignment horizontal="center" vertical="center" shrinkToFit="1"/>
      <protection/>
    </xf>
    <xf numFmtId="3" fontId="22" fillId="0" borderId="6" xfId="21" applyNumberFormat="1" applyFont="1" applyBorder="1" applyAlignment="1" applyProtection="1">
      <alignment horizontal="center" vertical="center"/>
      <protection/>
    </xf>
    <xf numFmtId="3" fontId="22" fillId="0" borderId="6" xfId="21" applyNumberFormat="1" applyFont="1" applyFill="1" applyBorder="1" applyAlignment="1" applyProtection="1">
      <alignment horizontal="center" vertical="center"/>
      <protection/>
    </xf>
    <xf numFmtId="49" fontId="22" fillId="0" borderId="6" xfId="18" applyNumberFormat="1" applyFont="1" applyBorder="1" applyAlignment="1" applyProtection="1">
      <alignment horizontal="center" vertical="center"/>
      <protection/>
    </xf>
    <xf numFmtId="49" fontId="10" fillId="0" borderId="6" xfId="20" applyNumberFormat="1" applyFont="1" applyBorder="1" applyAlignment="1" applyProtection="1">
      <alignment horizontal="center" vertical="center" shrinkToFit="1"/>
      <protection/>
    </xf>
    <xf numFmtId="3" fontId="10" fillId="0" borderId="6" xfId="21" applyNumberFormat="1" applyFont="1" applyFill="1" applyBorder="1" applyAlignment="1" applyProtection="1">
      <alignment horizontal="center" vertical="center"/>
      <protection/>
    </xf>
    <xf numFmtId="0" fontId="22" fillId="0" borderId="6" xfId="17" applyNumberFormat="1" applyFont="1" applyBorder="1" applyAlignment="1" applyProtection="1">
      <alignment wrapText="1"/>
      <protection/>
    </xf>
    <xf numFmtId="49" fontId="14" fillId="0" borderId="6" xfId="20" applyNumberFormat="1" applyFont="1" applyBorder="1" applyProtection="1">
      <alignment horizontal="center" shrinkToFit="1"/>
      <protection/>
    </xf>
    <xf numFmtId="49" fontId="8" fillId="0" borderId="6" xfId="20" applyNumberFormat="1" applyFont="1" applyBorder="1" applyProtection="1">
      <alignment horizontal="center" shrinkToFit="1"/>
      <protection/>
    </xf>
    <xf numFmtId="49" fontId="22" fillId="0" borderId="6" xfId="20" applyNumberFormat="1" applyFont="1" applyBorder="1" applyAlignment="1" applyProtection="1">
      <alignment horizontal="center" vertical="center" shrinkToFit="1"/>
      <protection/>
    </xf>
    <xf numFmtId="49" fontId="23" fillId="0" borderId="6" xfId="18" applyNumberFormat="1" applyFont="1" applyBorder="1" applyAlignment="1" applyProtection="1">
      <alignment horizontal="center" vertical="center"/>
      <protection/>
    </xf>
    <xf numFmtId="0" fontId="22" fillId="0" borderId="6" xfId="17" applyNumberFormat="1" applyFont="1" applyBorder="1" applyAlignment="1" applyProtection="1">
      <alignment horizontal="left" vertical="center" wrapText="1"/>
      <protection/>
    </xf>
    <xf numFmtId="49" fontId="22" fillId="0" borderId="6" xfId="20" applyNumberFormat="1" applyFont="1" applyBorder="1" applyProtection="1">
      <alignment horizontal="center" shrinkToFit="1"/>
      <protection/>
    </xf>
    <xf numFmtId="49" fontId="14" fillId="0" borderId="6" xfId="20" applyNumberFormat="1" applyFont="1" applyBorder="1" applyAlignment="1" applyProtection="1">
      <alignment horizontal="center" vertical="center" shrinkToFit="1"/>
      <protection/>
    </xf>
    <xf numFmtId="0" fontId="22" fillId="0" borderId="6" xfId="15" applyNumberFormat="1" applyFont="1" applyBorder="1" applyAlignment="1" applyProtection="1">
      <alignment wrapText="1"/>
      <protection/>
    </xf>
    <xf numFmtId="0" fontId="23" fillId="0" borderId="6" xfId="15" applyNumberFormat="1" applyFont="1" applyBorder="1" applyAlignment="1" applyProtection="1">
      <alignment wrapText="1"/>
      <protection/>
    </xf>
    <xf numFmtId="0" fontId="10" fillId="0" borderId="6" xfId="0" applyFont="1" applyFill="1" applyBorder="1" applyAlignment="1">
      <alignment horizontal="center" vertical="center" wrapText="1"/>
    </xf>
    <xf numFmtId="0" fontId="10" fillId="3" borderId="6" xfId="0" applyFont="1" applyFill="1" applyBorder="1" applyAlignment="1">
      <alignment wrapText="1"/>
    </xf>
    <xf numFmtId="0" fontId="8" fillId="3" borderId="6" xfId="0" applyFont="1" applyFill="1" applyBorder="1" applyAlignment="1">
      <alignment wrapText="1"/>
    </xf>
    <xf numFmtId="49" fontId="22" fillId="0" borderId="6" xfId="18" applyFont="1" applyBorder="1" applyAlignment="1" applyProtection="1">
      <alignment horizontal="center" vertical="center"/>
      <protection/>
    </xf>
    <xf numFmtId="49" fontId="23" fillId="0" borderId="6" xfId="18" applyFont="1" applyBorder="1" applyAlignment="1" applyProtection="1">
      <alignment horizontal="center" vertical="center"/>
      <protection/>
    </xf>
    <xf numFmtId="0" fontId="13" fillId="0" borderId="0" xfId="0" applyFont="1" applyBorder="1" applyAlignment="1">
      <alignment horizontal="center" vertical="center"/>
    </xf>
    <xf numFmtId="0" fontId="0" fillId="0" borderId="0" xfId="0" applyBorder="1" applyAlignment="1">
      <alignment/>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8" fillId="0" borderId="0" xfId="0" applyFont="1" applyBorder="1" applyAlignment="1">
      <alignment horizontal="left" vertical="center" wrapText="1"/>
    </xf>
    <xf numFmtId="0" fontId="19" fillId="0" borderId="0" xfId="0" applyFont="1" applyBorder="1" applyAlignment="1">
      <alignment vertical="center" wrapText="1"/>
    </xf>
    <xf numFmtId="0" fontId="8" fillId="0" borderId="6" xfId="0" applyFont="1" applyBorder="1" applyAlignment="1">
      <alignment horizontal="left" vertical="distributed" wrapText="1"/>
    </xf>
    <xf numFmtId="49" fontId="8" fillId="0" borderId="6" xfId="0" applyNumberFormat="1" applyFont="1" applyBorder="1" applyAlignment="1">
      <alignment horizontal="center" vertical="center" wrapText="1"/>
    </xf>
    <xf numFmtId="49" fontId="8" fillId="0" borderId="6" xfId="0"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49" fontId="7" fillId="0" borderId="8"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6"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xf>
    <xf numFmtId="49" fontId="15" fillId="0" borderId="0" xfId="0" applyNumberFormat="1" applyFont="1" applyBorder="1" applyAlignment="1">
      <alignment horizontal="center" vertical="center"/>
    </xf>
  </cellXfs>
  <cellStyles count="15">
    <cellStyle name="Normal" xfId="0"/>
    <cellStyle name="xl31" xfId="15"/>
    <cellStyle name="xl32" xfId="16"/>
    <cellStyle name="xl34" xfId="17"/>
    <cellStyle name="xl44" xfId="18"/>
    <cellStyle name="xl50" xfId="19"/>
    <cellStyle name="xl52" xfId="20"/>
    <cellStyle name="xl56" xfId="21"/>
    <cellStyle name="Hyperlink" xfId="22"/>
    <cellStyle name="Currency" xfId="23"/>
    <cellStyle name="Currency [0]" xfId="24"/>
    <cellStyle name="Followed Hyperlink" xfId="25"/>
    <cellStyle name="Percent" xfId="26"/>
    <cellStyle name="Comma" xfId="27"/>
    <cellStyle name="Comma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49"/>
  <sheetViews>
    <sheetView workbookViewId="0" topLeftCell="A1">
      <selection activeCell="D8" sqref="D8"/>
    </sheetView>
  </sheetViews>
  <sheetFormatPr defaultColWidth="9.00390625" defaultRowHeight="12.75"/>
  <cols>
    <col min="1" max="1" width="65.125" style="41" customWidth="1"/>
    <col min="2" max="2" width="8.00390625" style="2" hidden="1" customWidth="1"/>
    <col min="3" max="3" width="34.50390625" style="2" customWidth="1"/>
    <col min="4" max="4" width="28.00390625" style="2" customWidth="1"/>
    <col min="5" max="5" width="25.625" style="50" customWidth="1"/>
    <col min="6" max="6" width="9.125" style="43" customWidth="1"/>
    <col min="7" max="7" width="14.375" style="43" customWidth="1"/>
    <col min="8" max="8" width="9.125" style="43" customWidth="1"/>
  </cols>
  <sheetData>
    <row r="1" spans="1:5" ht="15">
      <c r="A1" s="42"/>
      <c r="B1" s="3"/>
      <c r="C1" s="3"/>
      <c r="D1" s="119" t="s">
        <v>323</v>
      </c>
      <c r="E1" s="119"/>
    </row>
    <row r="2" spans="1:5" ht="17.25">
      <c r="A2" s="55"/>
      <c r="B2" s="56"/>
      <c r="C2" s="57"/>
      <c r="D2" s="118" t="s">
        <v>324</v>
      </c>
      <c r="E2" s="118"/>
    </row>
    <row r="3" spans="1:5" ht="15">
      <c r="A3" s="42"/>
      <c r="B3" s="43"/>
      <c r="C3" s="43"/>
      <c r="D3" s="120" t="s">
        <v>325</v>
      </c>
      <c r="E3" s="120"/>
    </row>
    <row r="4" spans="1:5" ht="15">
      <c r="A4" s="42"/>
      <c r="B4" s="3"/>
      <c r="C4" s="3"/>
      <c r="D4" s="121" t="s">
        <v>471</v>
      </c>
      <c r="E4" s="121"/>
    </row>
    <row r="5" spans="1:5" ht="5.25" customHeight="1">
      <c r="A5" s="42"/>
      <c r="B5" s="3"/>
      <c r="C5" s="96"/>
      <c r="D5" s="97"/>
      <c r="E5" s="58"/>
    </row>
    <row r="6" spans="1:5" ht="15">
      <c r="A6" s="42"/>
      <c r="B6" s="3"/>
      <c r="C6" s="59" t="s">
        <v>326</v>
      </c>
      <c r="D6" s="43"/>
      <c r="E6" s="58"/>
    </row>
    <row r="7" spans="1:5" ht="15">
      <c r="A7" s="42"/>
      <c r="B7" s="3"/>
      <c r="C7" s="59" t="s">
        <v>109</v>
      </c>
      <c r="D7" s="43"/>
      <c r="E7" s="58"/>
    </row>
    <row r="8" spans="1:8" s="1" customFormat="1" ht="15.75" customHeight="1">
      <c r="A8" s="42"/>
      <c r="B8" s="3"/>
      <c r="C8" s="59" t="s">
        <v>756</v>
      </c>
      <c r="D8" s="43"/>
      <c r="E8" s="58"/>
      <c r="F8" s="44"/>
      <c r="G8" s="44"/>
      <c r="H8" s="44"/>
    </row>
    <row r="9" spans="1:5" ht="1.5" customHeight="1">
      <c r="A9" s="42"/>
      <c r="B9" s="3"/>
      <c r="C9" s="3"/>
      <c r="D9" s="4"/>
      <c r="E9" s="4"/>
    </row>
    <row r="10" spans="1:5" ht="12.75">
      <c r="A10" s="98" t="s">
        <v>682</v>
      </c>
      <c r="B10" s="99"/>
      <c r="C10" s="99"/>
      <c r="D10" s="4"/>
      <c r="E10" s="4"/>
    </row>
    <row r="11" spans="1:5" ht="15">
      <c r="A11" s="100" t="s">
        <v>712</v>
      </c>
      <c r="B11" s="101"/>
      <c r="C11" s="101"/>
      <c r="D11" s="101"/>
      <c r="E11" s="101"/>
    </row>
    <row r="12" spans="1:5" ht="12.75" customHeight="1">
      <c r="A12" s="42" t="s">
        <v>327</v>
      </c>
      <c r="B12" s="3"/>
      <c r="C12" s="3"/>
      <c r="D12" s="4"/>
      <c r="E12" s="4"/>
    </row>
    <row r="13" spans="1:5" ht="12" customHeight="1">
      <c r="A13" s="42" t="s">
        <v>328</v>
      </c>
      <c r="B13" s="5"/>
      <c r="C13" s="3"/>
      <c r="D13" s="4"/>
      <c r="E13" s="4"/>
    </row>
    <row r="14" spans="1:8" s="7" customFormat="1" ht="45" customHeight="1">
      <c r="A14" s="102" t="s">
        <v>338</v>
      </c>
      <c r="B14" s="106" t="s">
        <v>339</v>
      </c>
      <c r="C14" s="105" t="s">
        <v>167</v>
      </c>
      <c r="D14" s="104" t="s">
        <v>721</v>
      </c>
      <c r="E14" s="103" t="s">
        <v>208</v>
      </c>
      <c r="F14" s="45"/>
      <c r="G14" s="45"/>
      <c r="H14" s="45"/>
    </row>
    <row r="15" spans="1:8" s="7" customFormat="1" ht="27.75" customHeight="1">
      <c r="A15" s="102"/>
      <c r="B15" s="106"/>
      <c r="C15" s="105"/>
      <c r="D15" s="104"/>
      <c r="E15" s="103"/>
      <c r="F15" s="45"/>
      <c r="G15" s="45"/>
      <c r="H15" s="45"/>
    </row>
    <row r="16" spans="1:8" s="1" customFormat="1" ht="13.5">
      <c r="A16" s="68" t="s">
        <v>742</v>
      </c>
      <c r="B16" s="69" t="s">
        <v>743</v>
      </c>
      <c r="C16" s="69" t="s">
        <v>743</v>
      </c>
      <c r="D16" s="70">
        <f>D17+D144</f>
        <v>32952826</v>
      </c>
      <c r="E16" s="70">
        <f>E17+E144</f>
        <v>22707508</v>
      </c>
      <c r="F16" s="46"/>
      <c r="G16" s="47"/>
      <c r="H16" s="48"/>
    </row>
    <row r="17" spans="1:8" s="7" customFormat="1" ht="13.5">
      <c r="A17" s="71" t="s">
        <v>744</v>
      </c>
      <c r="B17" s="72" t="s">
        <v>745</v>
      </c>
      <c r="C17" s="72" t="s">
        <v>745</v>
      </c>
      <c r="D17" s="73">
        <f>D18+D28+D37+D43+D52+D73+D90+D107+D119+D138+D77</f>
        <v>11153310</v>
      </c>
      <c r="E17" s="73">
        <f>E18+E28+E37+E43+E52+E73+E90+E107+E119+E138+E77+E141</f>
        <v>8433767</v>
      </c>
      <c r="F17" s="46"/>
      <c r="G17" s="47"/>
      <c r="H17" s="48"/>
    </row>
    <row r="18" spans="1:8" s="7" customFormat="1" ht="13.5">
      <c r="A18" s="71" t="s">
        <v>746</v>
      </c>
      <c r="B18" s="72" t="s">
        <v>747</v>
      </c>
      <c r="C18" s="72" t="s">
        <v>747</v>
      </c>
      <c r="D18" s="70">
        <f>D19+D23</f>
        <v>7397498</v>
      </c>
      <c r="E18" s="70">
        <f>E19+E23</f>
        <v>5765982</v>
      </c>
      <c r="F18" s="46"/>
      <c r="G18" s="47"/>
      <c r="H18" s="48"/>
    </row>
    <row r="19" spans="1:8" ht="13.5">
      <c r="A19" s="74" t="s">
        <v>748</v>
      </c>
      <c r="B19" s="75" t="s">
        <v>749</v>
      </c>
      <c r="C19" s="75" t="s">
        <v>749</v>
      </c>
      <c r="D19" s="76">
        <f>D20</f>
        <v>4179068</v>
      </c>
      <c r="E19" s="77">
        <f>E20</f>
        <v>3389423</v>
      </c>
      <c r="F19" s="46"/>
      <c r="G19" s="47"/>
      <c r="H19" s="48"/>
    </row>
    <row r="20" spans="1:8" ht="26.25">
      <c r="A20" s="74" t="s">
        <v>750</v>
      </c>
      <c r="B20" s="75" t="s">
        <v>751</v>
      </c>
      <c r="C20" s="75" t="s">
        <v>751</v>
      </c>
      <c r="D20" s="76">
        <f>D21+D22</f>
        <v>4179068</v>
      </c>
      <c r="E20" s="76">
        <f>E21+E22</f>
        <v>3389423</v>
      </c>
      <c r="F20" s="46"/>
      <c r="G20" s="47"/>
      <c r="H20" s="48"/>
    </row>
    <row r="21" spans="1:8" ht="39">
      <c r="A21" s="74" t="s">
        <v>752</v>
      </c>
      <c r="B21" s="75" t="s">
        <v>753</v>
      </c>
      <c r="C21" s="75" t="s">
        <v>753</v>
      </c>
      <c r="D21" s="76">
        <v>3975698</v>
      </c>
      <c r="E21" s="77">
        <v>3091847</v>
      </c>
      <c r="F21" s="46"/>
      <c r="G21" s="47"/>
      <c r="H21" s="48"/>
    </row>
    <row r="22" spans="1:8" ht="28.5" customHeight="1">
      <c r="A22" s="74" t="s">
        <v>759</v>
      </c>
      <c r="B22" s="75" t="s">
        <v>760</v>
      </c>
      <c r="C22" s="75" t="s">
        <v>760</v>
      </c>
      <c r="D22" s="76">
        <v>203370</v>
      </c>
      <c r="E22" s="76">
        <v>297576</v>
      </c>
      <c r="F22" s="46"/>
      <c r="G22" s="47"/>
      <c r="H22" s="48"/>
    </row>
    <row r="23" spans="1:8" ht="13.5">
      <c r="A23" s="74" t="s">
        <v>761</v>
      </c>
      <c r="B23" s="75" t="s">
        <v>762</v>
      </c>
      <c r="C23" s="75" t="s">
        <v>762</v>
      </c>
      <c r="D23" s="76">
        <f>D24+D25+D26+D27</f>
        <v>3218430</v>
      </c>
      <c r="E23" s="76">
        <f>E24+E25+E26+E27</f>
        <v>2376559</v>
      </c>
      <c r="F23" s="46"/>
      <c r="G23" s="47"/>
      <c r="H23" s="48"/>
    </row>
    <row r="24" spans="1:8" ht="52.5">
      <c r="A24" s="74" t="s">
        <v>763</v>
      </c>
      <c r="B24" s="75" t="s">
        <v>764</v>
      </c>
      <c r="C24" s="75" t="s">
        <v>764</v>
      </c>
      <c r="D24" s="76">
        <v>3131399</v>
      </c>
      <c r="E24" s="76">
        <v>2303500</v>
      </c>
      <c r="F24" s="46"/>
      <c r="G24" s="47"/>
      <c r="H24" s="48"/>
    </row>
    <row r="25" spans="1:8" ht="78.75">
      <c r="A25" s="74" t="s">
        <v>765</v>
      </c>
      <c r="B25" s="75" t="s">
        <v>766</v>
      </c>
      <c r="C25" s="75" t="s">
        <v>766</v>
      </c>
      <c r="D25" s="76">
        <v>5189</v>
      </c>
      <c r="E25" s="77">
        <v>3435</v>
      </c>
      <c r="F25" s="46"/>
      <c r="G25" s="47"/>
      <c r="H25" s="48"/>
    </row>
    <row r="26" spans="1:8" ht="26.25" customHeight="1">
      <c r="A26" s="74" t="s">
        <v>767</v>
      </c>
      <c r="B26" s="75" t="s">
        <v>768</v>
      </c>
      <c r="C26" s="75" t="s">
        <v>768</v>
      </c>
      <c r="D26" s="76">
        <v>58109</v>
      </c>
      <c r="E26" s="76">
        <v>48348</v>
      </c>
      <c r="F26" s="46"/>
      <c r="G26" s="47"/>
      <c r="H26" s="48"/>
    </row>
    <row r="27" spans="1:8" ht="66">
      <c r="A27" s="74" t="s">
        <v>769</v>
      </c>
      <c r="B27" s="75" t="s">
        <v>770</v>
      </c>
      <c r="C27" s="75" t="s">
        <v>770</v>
      </c>
      <c r="D27" s="76">
        <v>23733</v>
      </c>
      <c r="E27" s="76">
        <v>21276</v>
      </c>
      <c r="F27" s="46"/>
      <c r="G27" s="47"/>
      <c r="H27" s="48"/>
    </row>
    <row r="28" spans="1:8" ht="26.25">
      <c r="A28" s="71" t="s">
        <v>771</v>
      </c>
      <c r="B28" s="72" t="s">
        <v>772</v>
      </c>
      <c r="C28" s="72" t="s">
        <v>772</v>
      </c>
      <c r="D28" s="73">
        <f>D29</f>
        <v>197537</v>
      </c>
      <c r="E28" s="73">
        <f>E29</f>
        <v>154579</v>
      </c>
      <c r="F28" s="46"/>
      <c r="G28" s="47"/>
      <c r="H28" s="48"/>
    </row>
    <row r="29" spans="1:8" ht="26.25">
      <c r="A29" s="74" t="s">
        <v>773</v>
      </c>
      <c r="B29" s="75" t="s">
        <v>774</v>
      </c>
      <c r="C29" s="75" t="s">
        <v>774</v>
      </c>
      <c r="D29" s="76">
        <f>D30+D31+D32+D33+D34+D35</f>
        <v>197537</v>
      </c>
      <c r="E29" s="76">
        <f>E30+E31+E32+E33+E34+E35+E36</f>
        <v>154579</v>
      </c>
      <c r="F29" s="46"/>
      <c r="G29" s="47"/>
      <c r="H29" s="48"/>
    </row>
    <row r="30" spans="1:8" ht="13.5">
      <c r="A30" s="74" t="s">
        <v>775</v>
      </c>
      <c r="B30" s="75" t="s">
        <v>776</v>
      </c>
      <c r="C30" s="75" t="s">
        <v>776</v>
      </c>
      <c r="D30" s="76">
        <v>5000</v>
      </c>
      <c r="E30" s="76">
        <v>3165</v>
      </c>
      <c r="F30" s="46"/>
      <c r="G30" s="47"/>
      <c r="H30" s="48"/>
    </row>
    <row r="31" spans="1:8" s="7" customFormat="1" ht="92.25">
      <c r="A31" s="89" t="s">
        <v>777</v>
      </c>
      <c r="B31" s="75" t="s">
        <v>778</v>
      </c>
      <c r="C31" s="78" t="s">
        <v>778</v>
      </c>
      <c r="D31" s="76">
        <v>28070</v>
      </c>
      <c r="E31" s="76">
        <v>20350</v>
      </c>
      <c r="F31" s="46"/>
      <c r="G31" s="47"/>
      <c r="H31" s="48"/>
    </row>
    <row r="32" spans="1:8" ht="52.5">
      <c r="A32" s="74" t="s">
        <v>779</v>
      </c>
      <c r="B32" s="75" t="s">
        <v>780</v>
      </c>
      <c r="C32" s="75" t="s">
        <v>780</v>
      </c>
      <c r="D32" s="76">
        <v>61348</v>
      </c>
      <c r="E32" s="76">
        <v>56637</v>
      </c>
      <c r="F32" s="46"/>
      <c r="G32" s="47"/>
      <c r="H32" s="48"/>
    </row>
    <row r="33" spans="1:8" ht="66">
      <c r="A33" s="74" t="s">
        <v>781</v>
      </c>
      <c r="B33" s="75" t="s">
        <v>782</v>
      </c>
      <c r="C33" s="75" t="s">
        <v>782</v>
      </c>
      <c r="D33" s="76">
        <v>471</v>
      </c>
      <c r="E33" s="76">
        <v>514</v>
      </c>
      <c r="F33" s="46"/>
      <c r="G33" s="47"/>
      <c r="H33" s="48"/>
    </row>
    <row r="34" spans="1:8" ht="52.5">
      <c r="A34" s="74" t="s">
        <v>783</v>
      </c>
      <c r="B34" s="75" t="s">
        <v>784</v>
      </c>
      <c r="C34" s="75" t="s">
        <v>784</v>
      </c>
      <c r="D34" s="76">
        <v>112135</v>
      </c>
      <c r="E34" s="76">
        <v>85592</v>
      </c>
      <c r="F34" s="46"/>
      <c r="G34" s="47"/>
      <c r="H34" s="48"/>
    </row>
    <row r="35" spans="1:8" ht="52.5">
      <c r="A35" s="74" t="s">
        <v>785</v>
      </c>
      <c r="B35" s="75" t="s">
        <v>786</v>
      </c>
      <c r="C35" s="75" t="s">
        <v>786</v>
      </c>
      <c r="D35" s="76">
        <v>-9487</v>
      </c>
      <c r="E35" s="76">
        <v>-12686</v>
      </c>
      <c r="F35" s="46"/>
      <c r="G35" s="47"/>
      <c r="H35" s="48"/>
    </row>
    <row r="36" spans="1:8" ht="26.25">
      <c r="A36" s="74" t="s">
        <v>757</v>
      </c>
      <c r="B36" s="75"/>
      <c r="C36" s="75" t="s">
        <v>758</v>
      </c>
      <c r="D36" s="76">
        <v>0</v>
      </c>
      <c r="E36" s="76">
        <v>1007</v>
      </c>
      <c r="F36" s="46"/>
      <c r="G36" s="47"/>
      <c r="H36" s="48"/>
    </row>
    <row r="37" spans="1:8" ht="13.5">
      <c r="A37" s="71" t="s">
        <v>787</v>
      </c>
      <c r="B37" s="79" t="s">
        <v>788</v>
      </c>
      <c r="C37" s="79" t="s">
        <v>788</v>
      </c>
      <c r="D37" s="70">
        <f>D38+D40</f>
        <v>1304700</v>
      </c>
      <c r="E37" s="73">
        <f>E38+E40</f>
        <v>902392</v>
      </c>
      <c r="F37" s="46"/>
      <c r="G37" s="47"/>
      <c r="H37" s="48"/>
    </row>
    <row r="38" spans="1:8" ht="13.5">
      <c r="A38" s="74" t="s">
        <v>789</v>
      </c>
      <c r="B38" s="75" t="s">
        <v>790</v>
      </c>
      <c r="C38" s="75" t="s">
        <v>790</v>
      </c>
      <c r="D38" s="76">
        <f>D39</f>
        <v>1267214</v>
      </c>
      <c r="E38" s="76">
        <f>E39</f>
        <v>888662</v>
      </c>
      <c r="F38" s="46"/>
      <c r="G38" s="47"/>
      <c r="H38" s="48"/>
    </row>
    <row r="39" spans="1:8" ht="26.25">
      <c r="A39" s="74" t="s">
        <v>791</v>
      </c>
      <c r="B39" s="75" t="s">
        <v>792</v>
      </c>
      <c r="C39" s="75" t="s">
        <v>792</v>
      </c>
      <c r="D39" s="76">
        <v>1267214</v>
      </c>
      <c r="E39" s="76">
        <v>888662</v>
      </c>
      <c r="F39" s="46"/>
      <c r="G39" s="47"/>
      <c r="H39" s="48"/>
    </row>
    <row r="40" spans="1:8" ht="13.5">
      <c r="A40" s="74" t="s">
        <v>793</v>
      </c>
      <c r="B40" s="75" t="s">
        <v>794</v>
      </c>
      <c r="C40" s="75" t="s">
        <v>794</v>
      </c>
      <c r="D40" s="76">
        <f>D41+D42</f>
        <v>37486</v>
      </c>
      <c r="E40" s="76">
        <f>E41+E42</f>
        <v>13730</v>
      </c>
      <c r="F40" s="46"/>
      <c r="G40" s="47"/>
      <c r="H40" s="48"/>
    </row>
    <row r="41" spans="1:8" ht="13.5">
      <c r="A41" s="74" t="s">
        <v>795</v>
      </c>
      <c r="B41" s="75" t="s">
        <v>796</v>
      </c>
      <c r="C41" s="75" t="s">
        <v>796</v>
      </c>
      <c r="D41" s="76">
        <v>29800</v>
      </c>
      <c r="E41" s="76">
        <v>11382</v>
      </c>
      <c r="F41" s="46"/>
      <c r="G41" s="47"/>
      <c r="H41" s="48"/>
    </row>
    <row r="42" spans="1:8" ht="13.5">
      <c r="A42" s="74" t="s">
        <v>797</v>
      </c>
      <c r="B42" s="75" t="s">
        <v>798</v>
      </c>
      <c r="C42" s="75" t="s">
        <v>798</v>
      </c>
      <c r="D42" s="76">
        <v>7686</v>
      </c>
      <c r="E42" s="76">
        <v>2348</v>
      </c>
      <c r="F42" s="46"/>
      <c r="G42" s="47"/>
      <c r="H42" s="48"/>
    </row>
    <row r="43" spans="1:8" ht="26.25">
      <c r="A43" s="71" t="s">
        <v>799</v>
      </c>
      <c r="B43" s="72" t="s">
        <v>800</v>
      </c>
      <c r="C43" s="72" t="s">
        <v>800</v>
      </c>
      <c r="D43" s="70">
        <f>D44+D48</f>
        <v>2111850</v>
      </c>
      <c r="E43" s="70">
        <f>E44+E48</f>
        <v>1491258</v>
      </c>
      <c r="F43" s="46"/>
      <c r="G43" s="47"/>
      <c r="H43" s="48"/>
    </row>
    <row r="44" spans="1:8" ht="13.5">
      <c r="A44" s="74" t="s">
        <v>801</v>
      </c>
      <c r="B44" s="75" t="s">
        <v>802</v>
      </c>
      <c r="C44" s="75" t="s">
        <v>802</v>
      </c>
      <c r="D44" s="76">
        <f>D45+D46+D47</f>
        <v>2078732</v>
      </c>
      <c r="E44" s="76">
        <f>E45+E46+E47</f>
        <v>1460342</v>
      </c>
      <c r="F44" s="46"/>
      <c r="G44" s="47"/>
      <c r="H44" s="48"/>
    </row>
    <row r="45" spans="1:8" s="7" customFormat="1" ht="13.5">
      <c r="A45" s="74" t="s">
        <v>803</v>
      </c>
      <c r="B45" s="75" t="s">
        <v>804</v>
      </c>
      <c r="C45" s="75" t="s">
        <v>804</v>
      </c>
      <c r="D45" s="76">
        <v>1085</v>
      </c>
      <c r="E45" s="76">
        <v>1964</v>
      </c>
      <c r="F45" s="46"/>
      <c r="G45" s="47"/>
      <c r="H45" s="48"/>
    </row>
    <row r="46" spans="1:8" ht="26.25">
      <c r="A46" s="74" t="s">
        <v>805</v>
      </c>
      <c r="B46" s="75" t="s">
        <v>806</v>
      </c>
      <c r="C46" s="75" t="s">
        <v>806</v>
      </c>
      <c r="D46" s="76">
        <v>2075282</v>
      </c>
      <c r="E46" s="76">
        <v>1456368</v>
      </c>
      <c r="F46" s="46"/>
      <c r="G46" s="47"/>
      <c r="H46" s="48"/>
    </row>
    <row r="47" spans="1:8" ht="13.5">
      <c r="A47" s="74" t="s">
        <v>807</v>
      </c>
      <c r="B47" s="75" t="s">
        <v>808</v>
      </c>
      <c r="C47" s="75" t="s">
        <v>808</v>
      </c>
      <c r="D47" s="76">
        <v>2365</v>
      </c>
      <c r="E47" s="76">
        <v>2010</v>
      </c>
      <c r="F47" s="46"/>
      <c r="G47" s="47"/>
      <c r="H47" s="48"/>
    </row>
    <row r="48" spans="1:8" ht="26.25">
      <c r="A48" s="74" t="s">
        <v>809</v>
      </c>
      <c r="B48" s="75" t="s">
        <v>810</v>
      </c>
      <c r="C48" s="75" t="s">
        <v>810</v>
      </c>
      <c r="D48" s="76">
        <f>D49+D50+D51</f>
        <v>33118</v>
      </c>
      <c r="E48" s="76">
        <f>E49+E50+E51</f>
        <v>30916</v>
      </c>
      <c r="F48" s="46"/>
      <c r="G48" s="47"/>
      <c r="H48" s="48"/>
    </row>
    <row r="49" spans="1:8" ht="13.5">
      <c r="A49" s="74" t="s">
        <v>811</v>
      </c>
      <c r="B49" s="75" t="s">
        <v>812</v>
      </c>
      <c r="C49" s="75" t="s">
        <v>812</v>
      </c>
      <c r="D49" s="76">
        <v>1473</v>
      </c>
      <c r="E49" s="76">
        <v>1143</v>
      </c>
      <c r="F49" s="46"/>
      <c r="G49" s="47"/>
      <c r="H49" s="48"/>
    </row>
    <row r="50" spans="1:8" ht="26.25">
      <c r="A50" s="74" t="s">
        <v>827</v>
      </c>
      <c r="B50" s="75" t="s">
        <v>828</v>
      </c>
      <c r="C50" s="75" t="s">
        <v>828</v>
      </c>
      <c r="D50" s="76">
        <v>28106</v>
      </c>
      <c r="E50" s="76">
        <v>26798</v>
      </c>
      <c r="F50" s="46"/>
      <c r="G50" s="47"/>
      <c r="H50" s="48"/>
    </row>
    <row r="51" spans="1:8" s="7" customFormat="1" ht="26.25">
      <c r="A51" s="74" t="s">
        <v>829</v>
      </c>
      <c r="B51" s="75" t="s">
        <v>830</v>
      </c>
      <c r="C51" s="75" t="s">
        <v>830</v>
      </c>
      <c r="D51" s="76">
        <v>3539</v>
      </c>
      <c r="E51" s="76">
        <v>2975</v>
      </c>
      <c r="F51" s="46"/>
      <c r="G51" s="47"/>
      <c r="H51" s="48"/>
    </row>
    <row r="52" spans="1:8" s="7" customFormat="1" ht="13.5">
      <c r="A52" s="71" t="s">
        <v>831</v>
      </c>
      <c r="B52" s="72" t="s">
        <v>832</v>
      </c>
      <c r="C52" s="72" t="s">
        <v>832</v>
      </c>
      <c r="D52" s="73">
        <f>D53+D56+D55</f>
        <v>8226</v>
      </c>
      <c r="E52" s="70">
        <f>E53+E56+E55</f>
        <v>8667</v>
      </c>
      <c r="F52" s="46"/>
      <c r="G52" s="47"/>
      <c r="H52" s="48"/>
    </row>
    <row r="53" spans="1:8" ht="39">
      <c r="A53" s="74" t="s">
        <v>833</v>
      </c>
      <c r="B53" s="75" t="s">
        <v>834</v>
      </c>
      <c r="C53" s="75" t="s">
        <v>834</v>
      </c>
      <c r="D53" s="76">
        <f>D54</f>
        <v>500</v>
      </c>
      <c r="E53" s="76">
        <f>E54</f>
        <v>101</v>
      </c>
      <c r="F53" s="46"/>
      <c r="G53" s="47"/>
      <c r="H53" s="48"/>
    </row>
    <row r="54" spans="1:8" ht="66" customHeight="1">
      <c r="A54" s="74" t="s">
        <v>835</v>
      </c>
      <c r="B54" s="75" t="s">
        <v>836</v>
      </c>
      <c r="C54" s="75" t="s">
        <v>836</v>
      </c>
      <c r="D54" s="76">
        <v>500</v>
      </c>
      <c r="E54" s="76">
        <v>101</v>
      </c>
      <c r="F54" s="46"/>
      <c r="G54" s="47"/>
      <c r="H54" s="48"/>
    </row>
    <row r="55" spans="1:8" ht="52.5">
      <c r="A55" s="74" t="s">
        <v>837</v>
      </c>
      <c r="B55" s="75" t="s">
        <v>838</v>
      </c>
      <c r="C55" s="75" t="s">
        <v>838</v>
      </c>
      <c r="D55" s="76">
        <v>80</v>
      </c>
      <c r="E55" s="77">
        <v>245</v>
      </c>
      <c r="F55" s="46"/>
      <c r="G55" s="47"/>
      <c r="H55" s="48"/>
    </row>
    <row r="56" spans="1:8" ht="26.25">
      <c r="A56" s="74" t="s">
        <v>612</v>
      </c>
      <c r="B56" s="75" t="s">
        <v>840</v>
      </c>
      <c r="C56" s="75" t="s">
        <v>839</v>
      </c>
      <c r="D56" s="76">
        <f>D58+D59+D61+D63+D66+D68+D71+D72</f>
        <v>7646</v>
      </c>
      <c r="E56" s="76">
        <f>E58+E59+E61+E63+E66+E68+E71+E72+E57+E70</f>
        <v>8321</v>
      </c>
      <c r="F56" s="46"/>
      <c r="G56" s="47"/>
      <c r="H56" s="48"/>
    </row>
    <row r="57" spans="1:8" ht="66">
      <c r="A57" s="74" t="s">
        <v>610</v>
      </c>
      <c r="B57" s="75"/>
      <c r="C57" s="75" t="s">
        <v>611</v>
      </c>
      <c r="D57" s="76">
        <v>0</v>
      </c>
      <c r="E57" s="76">
        <v>7</v>
      </c>
      <c r="F57" s="46"/>
      <c r="G57" s="47"/>
      <c r="H57" s="48"/>
    </row>
    <row r="58" spans="1:8" ht="26.25">
      <c r="A58" s="74" t="s">
        <v>841</v>
      </c>
      <c r="B58" s="75" t="s">
        <v>842</v>
      </c>
      <c r="C58" s="75" t="s">
        <v>842</v>
      </c>
      <c r="D58" s="76">
        <v>1500</v>
      </c>
      <c r="E58" s="76">
        <v>2418</v>
      </c>
      <c r="F58" s="46"/>
      <c r="G58" s="47"/>
      <c r="H58" s="48"/>
    </row>
    <row r="59" spans="1:8" ht="39">
      <c r="A59" s="74" t="s">
        <v>97</v>
      </c>
      <c r="B59" s="75" t="s">
        <v>98</v>
      </c>
      <c r="C59" s="75" t="s">
        <v>98</v>
      </c>
      <c r="D59" s="76">
        <v>2413</v>
      </c>
      <c r="E59" s="76">
        <f>E60</f>
        <v>3364</v>
      </c>
      <c r="F59" s="46"/>
      <c r="G59" s="47"/>
      <c r="H59" s="48"/>
    </row>
    <row r="60" spans="1:8" ht="52.5">
      <c r="A60" s="74" t="s">
        <v>219</v>
      </c>
      <c r="B60" s="75" t="s">
        <v>220</v>
      </c>
      <c r="C60" s="75" t="s">
        <v>220</v>
      </c>
      <c r="D60" s="76">
        <v>2413</v>
      </c>
      <c r="E60" s="76">
        <v>3364</v>
      </c>
      <c r="F60" s="46"/>
      <c r="G60" s="47"/>
      <c r="H60" s="48"/>
    </row>
    <row r="61" spans="1:8" ht="26.25">
      <c r="A61" s="74" t="s">
        <v>221</v>
      </c>
      <c r="B61" s="75" t="s">
        <v>222</v>
      </c>
      <c r="C61" s="75" t="s">
        <v>222</v>
      </c>
      <c r="D61" s="76">
        <v>60</v>
      </c>
      <c r="E61" s="76">
        <v>327</v>
      </c>
      <c r="F61" s="46"/>
      <c r="G61" s="47"/>
      <c r="H61" s="48"/>
    </row>
    <row r="62" spans="1:8" ht="52.5" hidden="1">
      <c r="A62" s="74" t="s">
        <v>223</v>
      </c>
      <c r="B62" s="75" t="s">
        <v>224</v>
      </c>
      <c r="C62" s="75" t="s">
        <v>224</v>
      </c>
      <c r="D62" s="76">
        <v>0</v>
      </c>
      <c r="E62" s="76">
        <v>0</v>
      </c>
      <c r="F62" s="46"/>
      <c r="G62" s="47"/>
      <c r="H62" s="48"/>
    </row>
    <row r="63" spans="1:8" ht="52.5">
      <c r="A63" s="74" t="s">
        <v>225</v>
      </c>
      <c r="B63" s="75" t="s">
        <v>226</v>
      </c>
      <c r="C63" s="75" t="s">
        <v>226</v>
      </c>
      <c r="D63" s="76">
        <v>2200</v>
      </c>
      <c r="E63" s="76">
        <v>1825</v>
      </c>
      <c r="F63" s="46"/>
      <c r="G63" s="47"/>
      <c r="H63" s="48"/>
    </row>
    <row r="64" spans="1:8" ht="55.5" customHeight="1">
      <c r="A64" s="74" t="s">
        <v>843</v>
      </c>
      <c r="B64" s="75" t="s">
        <v>844</v>
      </c>
      <c r="C64" s="75" t="s">
        <v>844</v>
      </c>
      <c r="D64" s="76">
        <v>0</v>
      </c>
      <c r="E64" s="76">
        <v>44</v>
      </c>
      <c r="F64" s="46"/>
      <c r="G64" s="47"/>
      <c r="H64" s="48"/>
    </row>
    <row r="65" spans="1:8" ht="117.75" customHeight="1">
      <c r="A65" s="74" t="s">
        <v>227</v>
      </c>
      <c r="B65" s="75" t="s">
        <v>228</v>
      </c>
      <c r="C65" s="75" t="s">
        <v>228</v>
      </c>
      <c r="D65" s="76">
        <v>2200</v>
      </c>
      <c r="E65" s="76">
        <v>1781</v>
      </c>
      <c r="F65" s="46"/>
      <c r="G65" s="47"/>
      <c r="H65" s="48"/>
    </row>
    <row r="66" spans="1:8" ht="39">
      <c r="A66" s="74" t="s">
        <v>229</v>
      </c>
      <c r="B66" s="75" t="s">
        <v>230</v>
      </c>
      <c r="C66" s="75" t="s">
        <v>230</v>
      </c>
      <c r="D66" s="76">
        <f>D67</f>
        <v>878</v>
      </c>
      <c r="E66" s="76">
        <f>E67</f>
        <v>267</v>
      </c>
      <c r="F66" s="46"/>
      <c r="G66" s="47"/>
      <c r="H66" s="48"/>
    </row>
    <row r="67" spans="1:8" ht="66">
      <c r="A67" s="74" t="s">
        <v>231</v>
      </c>
      <c r="B67" s="75" t="s">
        <v>232</v>
      </c>
      <c r="C67" s="75" t="s">
        <v>232</v>
      </c>
      <c r="D67" s="76">
        <v>878</v>
      </c>
      <c r="E67" s="76">
        <v>267</v>
      </c>
      <c r="F67" s="46"/>
      <c r="G67" s="47"/>
      <c r="H67" s="48"/>
    </row>
    <row r="68" spans="1:8" ht="26.25">
      <c r="A68" s="74" t="s">
        <v>357</v>
      </c>
      <c r="B68" s="75" t="s">
        <v>233</v>
      </c>
      <c r="C68" s="75" t="s">
        <v>233</v>
      </c>
      <c r="D68" s="76">
        <f>D69</f>
        <v>15</v>
      </c>
      <c r="E68" s="76">
        <f>E69</f>
        <v>10</v>
      </c>
      <c r="F68" s="46"/>
      <c r="G68" s="47"/>
      <c r="H68" s="48"/>
    </row>
    <row r="69" spans="1:8" ht="52.5">
      <c r="A69" s="74" t="s">
        <v>358</v>
      </c>
      <c r="B69" s="75" t="s">
        <v>234</v>
      </c>
      <c r="C69" s="75" t="s">
        <v>234</v>
      </c>
      <c r="D69" s="76">
        <v>15</v>
      </c>
      <c r="E69" s="77">
        <v>10</v>
      </c>
      <c r="F69" s="46"/>
      <c r="G69" s="47"/>
      <c r="H69" s="48"/>
    </row>
    <row r="70" spans="1:8" ht="42" customHeight="1">
      <c r="A70" s="74" t="s">
        <v>608</v>
      </c>
      <c r="B70" s="75"/>
      <c r="C70" s="75" t="s">
        <v>609</v>
      </c>
      <c r="D70" s="76">
        <v>0</v>
      </c>
      <c r="E70" s="77">
        <v>3</v>
      </c>
      <c r="F70" s="46"/>
      <c r="G70" s="47"/>
      <c r="H70" s="48"/>
    </row>
    <row r="71" spans="1:8" ht="52.5">
      <c r="A71" s="74" t="s">
        <v>235</v>
      </c>
      <c r="B71" s="75" t="s">
        <v>236</v>
      </c>
      <c r="C71" s="75" t="s">
        <v>236</v>
      </c>
      <c r="D71" s="76">
        <v>550</v>
      </c>
      <c r="E71" s="76">
        <v>70</v>
      </c>
      <c r="F71" s="46"/>
      <c r="G71" s="47"/>
      <c r="H71" s="48"/>
    </row>
    <row r="72" spans="1:8" ht="39">
      <c r="A72" s="74" t="s">
        <v>237</v>
      </c>
      <c r="B72" s="75" t="s">
        <v>238</v>
      </c>
      <c r="C72" s="75" t="s">
        <v>238</v>
      </c>
      <c r="D72" s="76">
        <v>30</v>
      </c>
      <c r="E72" s="76">
        <v>30</v>
      </c>
      <c r="F72" s="46"/>
      <c r="G72" s="47"/>
      <c r="H72" s="48"/>
    </row>
    <row r="73" spans="1:8" ht="26.25" hidden="1">
      <c r="A73" s="71" t="s">
        <v>372</v>
      </c>
      <c r="B73" s="72" t="s">
        <v>239</v>
      </c>
      <c r="C73" s="72" t="s">
        <v>239</v>
      </c>
      <c r="D73" s="70">
        <f>D74</f>
        <v>0</v>
      </c>
      <c r="E73" s="70">
        <f>E74</f>
        <v>0</v>
      </c>
      <c r="F73" s="46"/>
      <c r="G73" s="47"/>
      <c r="H73" s="48"/>
    </row>
    <row r="74" spans="1:8" ht="13.5" hidden="1">
      <c r="A74" s="74" t="s">
        <v>371</v>
      </c>
      <c r="B74" s="75" t="s">
        <v>240</v>
      </c>
      <c r="C74" s="75" t="s">
        <v>240</v>
      </c>
      <c r="D74" s="76">
        <f>D75</f>
        <v>0</v>
      </c>
      <c r="E74" s="76">
        <f>E75+E76</f>
        <v>0</v>
      </c>
      <c r="F74" s="46"/>
      <c r="G74" s="47"/>
      <c r="H74" s="48"/>
    </row>
    <row r="75" spans="1:8" ht="26.25" hidden="1">
      <c r="A75" s="74" t="s">
        <v>370</v>
      </c>
      <c r="B75" s="75" t="s">
        <v>241</v>
      </c>
      <c r="C75" s="75" t="s">
        <v>241</v>
      </c>
      <c r="D75" s="76">
        <v>0</v>
      </c>
      <c r="E75" s="76">
        <v>0</v>
      </c>
      <c r="F75" s="46"/>
      <c r="G75" s="47"/>
      <c r="H75" s="48"/>
    </row>
    <row r="76" spans="1:8" ht="13.5" hidden="1">
      <c r="A76" s="74" t="s">
        <v>538</v>
      </c>
      <c r="B76" s="75" t="s">
        <v>537</v>
      </c>
      <c r="C76" s="75" t="s">
        <v>537</v>
      </c>
      <c r="D76" s="76">
        <v>0</v>
      </c>
      <c r="E76" s="76">
        <v>0</v>
      </c>
      <c r="F76" s="46"/>
      <c r="G76" s="47"/>
      <c r="H76" s="48"/>
    </row>
    <row r="77" spans="1:8" ht="26.25">
      <c r="A77" s="71" t="s">
        <v>242</v>
      </c>
      <c r="B77" s="72" t="s">
        <v>243</v>
      </c>
      <c r="C77" s="72" t="s">
        <v>243</v>
      </c>
      <c r="D77" s="73">
        <f>D78+D80+D82</f>
        <v>72286</v>
      </c>
      <c r="E77" s="70">
        <f>E78+E80+E82</f>
        <v>62557</v>
      </c>
      <c r="F77" s="46"/>
      <c r="G77" s="47"/>
      <c r="H77" s="48"/>
    </row>
    <row r="78" spans="1:8" ht="52.5">
      <c r="A78" s="74" t="s">
        <v>244</v>
      </c>
      <c r="B78" s="75" t="s">
        <v>245</v>
      </c>
      <c r="C78" s="75" t="s">
        <v>245</v>
      </c>
      <c r="D78" s="76">
        <f>D79</f>
        <v>30128</v>
      </c>
      <c r="E78" s="76">
        <f>E79</f>
        <v>30398</v>
      </c>
      <c r="F78" s="46"/>
      <c r="G78" s="47"/>
      <c r="H78" s="48"/>
    </row>
    <row r="79" spans="1:8" ht="39.75" customHeight="1">
      <c r="A79" s="74" t="s">
        <v>246</v>
      </c>
      <c r="B79" s="75" t="s">
        <v>247</v>
      </c>
      <c r="C79" s="75" t="s">
        <v>247</v>
      </c>
      <c r="D79" s="76">
        <v>30128</v>
      </c>
      <c r="E79" s="76">
        <v>30398</v>
      </c>
      <c r="F79" s="46"/>
      <c r="G79" s="47"/>
      <c r="H79" s="48"/>
    </row>
    <row r="80" spans="1:8" ht="18.75" customHeight="1">
      <c r="A80" s="74" t="s">
        <v>248</v>
      </c>
      <c r="B80" s="75" t="s">
        <v>249</v>
      </c>
      <c r="C80" s="75" t="s">
        <v>249</v>
      </c>
      <c r="D80" s="76">
        <f>D81</f>
        <v>22562</v>
      </c>
      <c r="E80" s="76">
        <f>E81</f>
        <v>15478</v>
      </c>
      <c r="F80" s="46"/>
      <c r="G80" s="47"/>
      <c r="H80" s="48"/>
    </row>
    <row r="81" spans="1:8" ht="26.25">
      <c r="A81" s="74" t="s">
        <v>250</v>
      </c>
      <c r="B81" s="75" t="s">
        <v>251</v>
      </c>
      <c r="C81" s="75" t="s">
        <v>251</v>
      </c>
      <c r="D81" s="76">
        <v>22562</v>
      </c>
      <c r="E81" s="76">
        <v>15478</v>
      </c>
      <c r="F81" s="46"/>
      <c r="G81" s="47"/>
      <c r="H81" s="48"/>
    </row>
    <row r="82" spans="1:8" ht="66">
      <c r="A82" s="74" t="s">
        <v>252</v>
      </c>
      <c r="B82" s="75" t="s">
        <v>253</v>
      </c>
      <c r="C82" s="75" t="s">
        <v>253</v>
      </c>
      <c r="D82" s="76">
        <f>D83+D85+D87+D88</f>
        <v>19596</v>
      </c>
      <c r="E82" s="76">
        <v>16681</v>
      </c>
      <c r="F82" s="46"/>
      <c r="G82" s="47"/>
      <c r="H82" s="48"/>
    </row>
    <row r="83" spans="1:8" ht="53.25" customHeight="1">
      <c r="A83" s="74" t="s">
        <v>254</v>
      </c>
      <c r="B83" s="75" t="s">
        <v>255</v>
      </c>
      <c r="C83" s="75" t="s">
        <v>255</v>
      </c>
      <c r="D83" s="76">
        <f>D84</f>
        <v>3113</v>
      </c>
      <c r="E83" s="76">
        <f>E84</f>
        <v>4746</v>
      </c>
      <c r="F83" s="46"/>
      <c r="G83" s="47"/>
      <c r="H83" s="48"/>
    </row>
    <row r="84" spans="1:8" ht="53.25" customHeight="1">
      <c r="A84" s="74" t="s">
        <v>256</v>
      </c>
      <c r="B84" s="75" t="s">
        <v>257</v>
      </c>
      <c r="C84" s="75" t="s">
        <v>257</v>
      </c>
      <c r="D84" s="76">
        <v>3113</v>
      </c>
      <c r="E84" s="76">
        <v>4746</v>
      </c>
      <c r="F84" s="46"/>
      <c r="G84" s="47"/>
      <c r="H84" s="48"/>
    </row>
    <row r="85" spans="1:8" ht="66">
      <c r="A85" s="74" t="s">
        <v>258</v>
      </c>
      <c r="B85" s="75" t="s">
        <v>259</v>
      </c>
      <c r="C85" s="75" t="s">
        <v>259</v>
      </c>
      <c r="D85" s="76">
        <f>D86</f>
        <v>16483</v>
      </c>
      <c r="E85" s="76">
        <f>E86</f>
        <v>11936</v>
      </c>
      <c r="F85" s="46"/>
      <c r="G85" s="47"/>
      <c r="H85" s="48"/>
    </row>
    <row r="86" spans="1:8" ht="52.5">
      <c r="A86" s="74" t="s">
        <v>260</v>
      </c>
      <c r="B86" s="75" t="s">
        <v>261</v>
      </c>
      <c r="C86" s="75" t="s">
        <v>261</v>
      </c>
      <c r="D86" s="76">
        <v>16483</v>
      </c>
      <c r="E86" s="76">
        <v>11936</v>
      </c>
      <c r="F86" s="46"/>
      <c r="G86" s="47"/>
      <c r="H86" s="48"/>
    </row>
    <row r="87" spans="1:8" ht="26.25" hidden="1">
      <c r="A87" s="74" t="s">
        <v>262</v>
      </c>
      <c r="B87" s="75" t="s">
        <v>263</v>
      </c>
      <c r="C87" s="75" t="s">
        <v>263</v>
      </c>
      <c r="D87" s="76">
        <v>0</v>
      </c>
      <c r="E87" s="76">
        <v>0</v>
      </c>
      <c r="F87" s="46"/>
      <c r="G87" s="47"/>
      <c r="H87" s="48"/>
    </row>
    <row r="88" spans="1:8" ht="26.25" hidden="1">
      <c r="A88" s="74" t="s">
        <v>264</v>
      </c>
      <c r="B88" s="75" t="s">
        <v>265</v>
      </c>
      <c r="C88" s="75" t="s">
        <v>265</v>
      </c>
      <c r="D88" s="76">
        <v>0</v>
      </c>
      <c r="E88" s="76">
        <v>0</v>
      </c>
      <c r="F88" s="46"/>
      <c r="G88" s="47"/>
      <c r="H88" s="48"/>
    </row>
    <row r="89" spans="1:8" ht="66" hidden="1">
      <c r="A89" s="74" t="s">
        <v>266</v>
      </c>
      <c r="B89" s="75" t="s">
        <v>267</v>
      </c>
      <c r="C89" s="75" t="s">
        <v>267</v>
      </c>
      <c r="D89" s="76">
        <v>0</v>
      </c>
      <c r="E89" s="76">
        <v>0</v>
      </c>
      <c r="F89" s="46"/>
      <c r="G89" s="47"/>
      <c r="H89" s="48"/>
    </row>
    <row r="90" spans="1:8" ht="13.5">
      <c r="A90" s="71" t="s">
        <v>268</v>
      </c>
      <c r="B90" s="72" t="s">
        <v>269</v>
      </c>
      <c r="C90" s="72" t="s">
        <v>269</v>
      </c>
      <c r="D90" s="70">
        <f>D91+D96+D104</f>
        <v>21704</v>
      </c>
      <c r="E90" s="70">
        <f>E91+E96+E104</f>
        <v>8881</v>
      </c>
      <c r="F90" s="46"/>
      <c r="G90" s="47"/>
      <c r="H90" s="48"/>
    </row>
    <row r="91" spans="1:8" ht="13.5">
      <c r="A91" s="74" t="s">
        <v>279</v>
      </c>
      <c r="B91" s="75" t="s">
        <v>280</v>
      </c>
      <c r="C91" s="75" t="s">
        <v>280</v>
      </c>
      <c r="D91" s="76">
        <f>D92+D93+D94+D95</f>
        <v>16924</v>
      </c>
      <c r="E91" s="76">
        <f>E92+E93+E94+E95</f>
        <v>5517</v>
      </c>
      <c r="F91" s="46"/>
      <c r="G91" s="47"/>
      <c r="H91" s="48"/>
    </row>
    <row r="92" spans="1:8" ht="26.25">
      <c r="A92" s="74" t="s">
        <v>281</v>
      </c>
      <c r="B92" s="75" t="s">
        <v>282</v>
      </c>
      <c r="C92" s="75" t="s">
        <v>282</v>
      </c>
      <c r="D92" s="76">
        <v>1047</v>
      </c>
      <c r="E92" s="76">
        <v>-384</v>
      </c>
      <c r="F92" s="46"/>
      <c r="G92" s="47"/>
      <c r="H92" s="48"/>
    </row>
    <row r="93" spans="1:8" ht="13.5">
      <c r="A93" s="74" t="s">
        <v>283</v>
      </c>
      <c r="B93" s="75" t="s">
        <v>284</v>
      </c>
      <c r="C93" s="75" t="s">
        <v>284</v>
      </c>
      <c r="D93" s="76">
        <v>701</v>
      </c>
      <c r="E93" s="76">
        <v>-115</v>
      </c>
      <c r="F93" s="46"/>
      <c r="G93" s="47"/>
      <c r="H93" s="48"/>
    </row>
    <row r="94" spans="1:8" ht="13.5">
      <c r="A94" s="74" t="s">
        <v>615</v>
      </c>
      <c r="B94" s="75" t="s">
        <v>285</v>
      </c>
      <c r="C94" s="75" t="s">
        <v>0</v>
      </c>
      <c r="D94" s="76">
        <v>15176</v>
      </c>
      <c r="E94" s="76">
        <v>5912</v>
      </c>
      <c r="F94" s="46"/>
      <c r="G94" s="47"/>
      <c r="H94" s="48"/>
    </row>
    <row r="95" spans="1:8" s="7" customFormat="1" ht="13.5">
      <c r="A95" s="74" t="s">
        <v>614</v>
      </c>
      <c r="B95" s="75" t="s">
        <v>0</v>
      </c>
      <c r="C95" s="78" t="s">
        <v>613</v>
      </c>
      <c r="D95" s="76">
        <v>0</v>
      </c>
      <c r="E95" s="76">
        <v>104</v>
      </c>
      <c r="F95" s="46"/>
      <c r="G95" s="47"/>
      <c r="H95" s="48"/>
    </row>
    <row r="96" spans="1:8" ht="13.5">
      <c r="A96" s="74" t="s">
        <v>286</v>
      </c>
      <c r="B96" s="75" t="s">
        <v>287</v>
      </c>
      <c r="C96" s="75" t="s">
        <v>287</v>
      </c>
      <c r="D96" s="76">
        <v>4730</v>
      </c>
      <c r="E96" s="76">
        <v>3295</v>
      </c>
      <c r="F96" s="46"/>
      <c r="G96" s="47"/>
      <c r="H96" s="48"/>
    </row>
    <row r="97" spans="1:8" ht="39">
      <c r="A97" s="74" t="s">
        <v>288</v>
      </c>
      <c r="B97" s="75" t="s">
        <v>289</v>
      </c>
      <c r="C97" s="75" t="s">
        <v>289</v>
      </c>
      <c r="D97" s="76">
        <f>D98</f>
        <v>80</v>
      </c>
      <c r="E97" s="76">
        <f>E98</f>
        <v>10</v>
      </c>
      <c r="F97" s="46"/>
      <c r="G97" s="47"/>
      <c r="H97" s="48"/>
    </row>
    <row r="98" spans="1:8" ht="39">
      <c r="A98" s="74" t="s">
        <v>290</v>
      </c>
      <c r="B98" s="75" t="s">
        <v>291</v>
      </c>
      <c r="C98" s="75" t="s">
        <v>291</v>
      </c>
      <c r="D98" s="76">
        <v>80</v>
      </c>
      <c r="E98" s="77">
        <v>10</v>
      </c>
      <c r="F98" s="46"/>
      <c r="G98" s="47"/>
      <c r="H98" s="48"/>
    </row>
    <row r="99" spans="1:8" ht="26.25">
      <c r="A99" s="74" t="s">
        <v>384</v>
      </c>
      <c r="B99" s="75" t="s">
        <v>385</v>
      </c>
      <c r="C99" s="75" t="s">
        <v>385</v>
      </c>
      <c r="D99" s="76">
        <v>4565</v>
      </c>
      <c r="E99" s="77">
        <v>3195</v>
      </c>
      <c r="F99" s="46"/>
      <c r="G99" s="47"/>
      <c r="H99" s="48"/>
    </row>
    <row r="100" spans="1:8" ht="40.5" customHeight="1">
      <c r="A100" s="74" t="s">
        <v>386</v>
      </c>
      <c r="B100" s="75" t="s">
        <v>387</v>
      </c>
      <c r="C100" s="75" t="s">
        <v>387</v>
      </c>
      <c r="D100" s="76">
        <f>D101</f>
        <v>25</v>
      </c>
      <c r="E100" s="76">
        <f>E101</f>
        <v>0</v>
      </c>
      <c r="F100" s="46"/>
      <c r="G100" s="47"/>
      <c r="H100" s="48"/>
    </row>
    <row r="101" spans="1:8" ht="39">
      <c r="A101" s="74" t="s">
        <v>388</v>
      </c>
      <c r="B101" s="75" t="s">
        <v>389</v>
      </c>
      <c r="C101" s="75" t="s">
        <v>389</v>
      </c>
      <c r="D101" s="76">
        <v>25</v>
      </c>
      <c r="E101" s="76">
        <v>0</v>
      </c>
      <c r="F101" s="46"/>
      <c r="G101" s="47"/>
      <c r="H101" s="48"/>
    </row>
    <row r="102" spans="1:8" ht="15" customHeight="1">
      <c r="A102" s="74" t="s">
        <v>390</v>
      </c>
      <c r="B102" s="75" t="s">
        <v>391</v>
      </c>
      <c r="C102" s="75" t="s">
        <v>391</v>
      </c>
      <c r="D102" s="76">
        <f>D103</f>
        <v>60</v>
      </c>
      <c r="E102" s="76">
        <f>E103</f>
        <v>90</v>
      </c>
      <c r="F102" s="46"/>
      <c r="G102" s="47"/>
      <c r="H102" s="48"/>
    </row>
    <row r="103" spans="1:8" ht="26.25">
      <c r="A103" s="74" t="s">
        <v>392</v>
      </c>
      <c r="B103" s="75" t="s">
        <v>393</v>
      </c>
      <c r="C103" s="75" t="s">
        <v>393</v>
      </c>
      <c r="D103" s="76">
        <v>60</v>
      </c>
      <c r="E103" s="76">
        <v>90</v>
      </c>
      <c r="F103" s="46"/>
      <c r="G103" s="47"/>
      <c r="H103" s="48"/>
    </row>
    <row r="104" spans="1:8" ht="13.5">
      <c r="A104" s="74" t="s">
        <v>394</v>
      </c>
      <c r="B104" s="75" t="s">
        <v>395</v>
      </c>
      <c r="C104" s="75" t="s">
        <v>395</v>
      </c>
      <c r="D104" s="76">
        <f>D105</f>
        <v>50</v>
      </c>
      <c r="E104" s="76">
        <f>E105</f>
        <v>69</v>
      </c>
      <c r="F104" s="46"/>
      <c r="G104" s="47"/>
      <c r="H104" s="48"/>
    </row>
    <row r="105" spans="1:8" ht="13.5">
      <c r="A105" s="74" t="s">
        <v>396</v>
      </c>
      <c r="B105" s="75" t="s">
        <v>397</v>
      </c>
      <c r="C105" s="75" t="s">
        <v>397</v>
      </c>
      <c r="D105" s="76">
        <f>D106</f>
        <v>50</v>
      </c>
      <c r="E105" s="76">
        <f>E106</f>
        <v>69</v>
      </c>
      <c r="F105" s="46"/>
      <c r="G105" s="47"/>
      <c r="H105" s="48"/>
    </row>
    <row r="106" spans="1:8" ht="39">
      <c r="A106" s="74" t="s">
        <v>398</v>
      </c>
      <c r="B106" s="75" t="s">
        <v>399</v>
      </c>
      <c r="C106" s="75" t="s">
        <v>399</v>
      </c>
      <c r="D106" s="76">
        <v>50</v>
      </c>
      <c r="E106" s="76">
        <v>69</v>
      </c>
      <c r="F106" s="46"/>
      <c r="G106" s="47"/>
      <c r="H106" s="48"/>
    </row>
    <row r="107" spans="1:8" ht="26.25">
      <c r="A107" s="71" t="s">
        <v>400</v>
      </c>
      <c r="B107" s="72" t="s">
        <v>401</v>
      </c>
      <c r="C107" s="72" t="s">
        <v>401</v>
      </c>
      <c r="D107" s="80">
        <f>D108+D116+D112</f>
        <v>5188</v>
      </c>
      <c r="E107" s="70">
        <f>E108+E116+E112+E114</f>
        <v>7648</v>
      </c>
      <c r="F107" s="46"/>
      <c r="G107" s="47"/>
      <c r="H107" s="48"/>
    </row>
    <row r="108" spans="1:8" ht="13.5" hidden="1">
      <c r="A108" s="74" t="s">
        <v>359</v>
      </c>
      <c r="B108" s="75" t="s">
        <v>402</v>
      </c>
      <c r="C108" s="75" t="s">
        <v>402</v>
      </c>
      <c r="D108" s="76">
        <f>D109+D110</f>
        <v>0</v>
      </c>
      <c r="E108" s="76">
        <f>E109+E110</f>
        <v>0</v>
      </c>
      <c r="F108" s="46"/>
      <c r="G108" s="47"/>
      <c r="H108" s="48"/>
    </row>
    <row r="109" spans="1:8" ht="26.25" hidden="1">
      <c r="A109" s="74" t="s">
        <v>403</v>
      </c>
      <c r="B109" s="75" t="s">
        <v>404</v>
      </c>
      <c r="C109" s="75" t="s">
        <v>404</v>
      </c>
      <c r="D109" s="76">
        <v>0</v>
      </c>
      <c r="E109" s="76">
        <v>0</v>
      </c>
      <c r="F109" s="46"/>
      <c r="G109" s="47"/>
      <c r="H109" s="48"/>
    </row>
    <row r="110" spans="1:8" ht="26.25" hidden="1">
      <c r="A110" s="74" t="s">
        <v>363</v>
      </c>
      <c r="B110" s="75" t="s">
        <v>405</v>
      </c>
      <c r="C110" s="75" t="s">
        <v>405</v>
      </c>
      <c r="D110" s="76">
        <v>0</v>
      </c>
      <c r="E110" s="76">
        <v>0</v>
      </c>
      <c r="F110" s="46"/>
      <c r="G110" s="47"/>
      <c r="H110" s="48"/>
    </row>
    <row r="111" spans="1:8" ht="66" hidden="1">
      <c r="A111" s="74" t="s">
        <v>364</v>
      </c>
      <c r="B111" s="75" t="s">
        <v>406</v>
      </c>
      <c r="C111" s="75" t="s">
        <v>406</v>
      </c>
      <c r="D111" s="76">
        <v>0</v>
      </c>
      <c r="E111" s="76">
        <v>0</v>
      </c>
      <c r="F111" s="46"/>
      <c r="G111" s="47"/>
      <c r="H111" s="48"/>
    </row>
    <row r="112" spans="1:8" ht="13.5" hidden="1">
      <c r="A112" s="74" t="s">
        <v>541</v>
      </c>
      <c r="B112" s="75" t="s">
        <v>539</v>
      </c>
      <c r="C112" s="75" t="s">
        <v>539</v>
      </c>
      <c r="D112" s="76">
        <v>0</v>
      </c>
      <c r="E112" s="76">
        <v>0</v>
      </c>
      <c r="F112" s="46"/>
      <c r="G112" s="47"/>
      <c r="H112" s="48"/>
    </row>
    <row r="113" spans="1:8" ht="26.25" hidden="1">
      <c r="A113" s="74" t="s">
        <v>542</v>
      </c>
      <c r="B113" s="75" t="s">
        <v>540</v>
      </c>
      <c r="C113" s="75" t="s">
        <v>540</v>
      </c>
      <c r="D113" s="76">
        <v>0</v>
      </c>
      <c r="E113" s="76">
        <v>0</v>
      </c>
      <c r="F113" s="46"/>
      <c r="G113" s="47"/>
      <c r="H113" s="48"/>
    </row>
    <row r="114" spans="1:8" ht="13.5">
      <c r="A114" s="74" t="s">
        <v>359</v>
      </c>
      <c r="B114" s="75"/>
      <c r="C114" s="75" t="s">
        <v>402</v>
      </c>
      <c r="D114" s="76">
        <v>0</v>
      </c>
      <c r="E114" s="76">
        <f>E115</f>
        <v>36</v>
      </c>
      <c r="F114" s="46"/>
      <c r="G114" s="47"/>
      <c r="H114" s="48"/>
    </row>
    <row r="115" spans="1:8" ht="26.25">
      <c r="A115" s="74" t="s">
        <v>616</v>
      </c>
      <c r="B115" s="75"/>
      <c r="C115" s="78" t="s">
        <v>404</v>
      </c>
      <c r="D115" s="76">
        <v>0</v>
      </c>
      <c r="E115" s="76">
        <v>36</v>
      </c>
      <c r="F115" s="46"/>
      <c r="G115" s="47"/>
      <c r="H115" s="48"/>
    </row>
    <row r="116" spans="1:8" ht="13.5">
      <c r="A116" s="74" t="s">
        <v>407</v>
      </c>
      <c r="B116" s="75" t="s">
        <v>408</v>
      </c>
      <c r="C116" s="75" t="s">
        <v>408</v>
      </c>
      <c r="D116" s="76">
        <f>D117</f>
        <v>5188</v>
      </c>
      <c r="E116" s="76">
        <f>E117</f>
        <v>7612</v>
      </c>
      <c r="F116" s="46"/>
      <c r="G116" s="47"/>
      <c r="H116" s="48"/>
    </row>
    <row r="117" spans="1:8" ht="13.5">
      <c r="A117" s="74" t="s">
        <v>409</v>
      </c>
      <c r="B117" s="75" t="s">
        <v>410</v>
      </c>
      <c r="C117" s="75" t="s">
        <v>410</v>
      </c>
      <c r="D117" s="76">
        <f>D118</f>
        <v>5188</v>
      </c>
      <c r="E117" s="76">
        <f>E118</f>
        <v>7612</v>
      </c>
      <c r="F117" s="46"/>
      <c r="G117" s="47"/>
      <c r="H117" s="48"/>
    </row>
    <row r="118" spans="1:8" ht="26.25">
      <c r="A118" s="74" t="s">
        <v>411</v>
      </c>
      <c r="B118" s="75" t="s">
        <v>417</v>
      </c>
      <c r="C118" s="75" t="s">
        <v>417</v>
      </c>
      <c r="D118" s="76">
        <v>5188</v>
      </c>
      <c r="E118" s="76">
        <v>7612</v>
      </c>
      <c r="F118" s="46"/>
      <c r="G118" s="47"/>
      <c r="H118" s="48"/>
    </row>
    <row r="119" spans="1:8" ht="13.5">
      <c r="A119" s="71" t="s">
        <v>418</v>
      </c>
      <c r="B119" s="72" t="s">
        <v>419</v>
      </c>
      <c r="C119" s="72" t="s">
        <v>419</v>
      </c>
      <c r="D119" s="70">
        <f>D124+D126+D127+D132+D136+D130+D120</f>
        <v>34321</v>
      </c>
      <c r="E119" s="70">
        <f>E124+E126+E127+E132+E136+E130+E120+E134</f>
        <v>31287</v>
      </c>
      <c r="F119" s="46"/>
      <c r="G119" s="47"/>
      <c r="H119" s="48"/>
    </row>
    <row r="120" spans="1:8" ht="13.5">
      <c r="A120" s="81" t="s">
        <v>815</v>
      </c>
      <c r="B120" s="82" t="s">
        <v>818</v>
      </c>
      <c r="C120" s="75" t="s">
        <v>818</v>
      </c>
      <c r="D120" s="76">
        <f>D121</f>
        <v>25</v>
      </c>
      <c r="E120" s="76">
        <f>E121</f>
        <v>0</v>
      </c>
      <c r="F120" s="46"/>
      <c r="G120" s="47"/>
      <c r="H120" s="48"/>
    </row>
    <row r="121" spans="1:8" ht="39">
      <c r="A121" s="81" t="s">
        <v>816</v>
      </c>
      <c r="B121" s="82" t="s">
        <v>819</v>
      </c>
      <c r="C121" s="75" t="s">
        <v>819</v>
      </c>
      <c r="D121" s="76">
        <f>D122</f>
        <v>25</v>
      </c>
      <c r="E121" s="76">
        <f>E122</f>
        <v>0</v>
      </c>
      <c r="F121" s="46"/>
      <c r="G121" s="47"/>
      <c r="H121" s="48"/>
    </row>
    <row r="122" spans="1:8" ht="52.5">
      <c r="A122" s="81" t="s">
        <v>817</v>
      </c>
      <c r="B122" s="82" t="s">
        <v>820</v>
      </c>
      <c r="C122" s="75" t="s">
        <v>820</v>
      </c>
      <c r="D122" s="76">
        <v>25</v>
      </c>
      <c r="E122" s="76">
        <v>0</v>
      </c>
      <c r="F122" s="46"/>
      <c r="G122" s="47"/>
      <c r="H122" s="48"/>
    </row>
    <row r="123" spans="1:8" ht="78.75">
      <c r="A123" s="89" t="s">
        <v>648</v>
      </c>
      <c r="B123" s="83"/>
      <c r="C123" s="78" t="s">
        <v>649</v>
      </c>
      <c r="D123" s="76">
        <f>D124</f>
        <v>80</v>
      </c>
      <c r="E123" s="76">
        <f>E124</f>
        <v>78</v>
      </c>
      <c r="F123" s="46"/>
      <c r="G123" s="47"/>
      <c r="H123" s="48"/>
    </row>
    <row r="124" spans="1:8" ht="13.5">
      <c r="A124" s="74" t="s">
        <v>365</v>
      </c>
      <c r="B124" s="75" t="s">
        <v>420</v>
      </c>
      <c r="C124" s="75" t="s">
        <v>420</v>
      </c>
      <c r="D124" s="76">
        <f>D125</f>
        <v>80</v>
      </c>
      <c r="E124" s="76">
        <f>E125</f>
        <v>78</v>
      </c>
      <c r="F124" s="46"/>
      <c r="G124" s="47"/>
      <c r="H124" s="48"/>
    </row>
    <row r="125" spans="1:8" ht="52.5">
      <c r="A125" s="74" t="s">
        <v>366</v>
      </c>
      <c r="B125" s="75" t="s">
        <v>421</v>
      </c>
      <c r="C125" s="75" t="s">
        <v>421</v>
      </c>
      <c r="D125" s="76">
        <v>80</v>
      </c>
      <c r="E125" s="76">
        <v>78</v>
      </c>
      <c r="F125" s="46"/>
      <c r="G125" s="47"/>
      <c r="H125" s="48"/>
    </row>
    <row r="126" spans="1:8" ht="26.25">
      <c r="A126" s="74" t="s">
        <v>422</v>
      </c>
      <c r="B126" s="75" t="s">
        <v>423</v>
      </c>
      <c r="C126" s="75" t="s">
        <v>423</v>
      </c>
      <c r="D126" s="76">
        <v>200</v>
      </c>
      <c r="E126" s="76">
        <v>270</v>
      </c>
      <c r="F126" s="46"/>
      <c r="G126" s="47"/>
      <c r="H126" s="48"/>
    </row>
    <row r="127" spans="1:8" ht="26.25">
      <c r="A127" s="74" t="s">
        <v>424</v>
      </c>
      <c r="B127" s="75" t="s">
        <v>425</v>
      </c>
      <c r="C127" s="75" t="s">
        <v>425</v>
      </c>
      <c r="D127" s="76">
        <f>D129+D128</f>
        <v>8300</v>
      </c>
      <c r="E127" s="76">
        <f>E129+E128</f>
        <v>6294</v>
      </c>
      <c r="F127" s="46"/>
      <c r="G127" s="47"/>
      <c r="H127" s="48"/>
    </row>
    <row r="128" spans="1:8" ht="39" hidden="1">
      <c r="A128" s="74" t="s">
        <v>544</v>
      </c>
      <c r="B128" s="75" t="s">
        <v>543</v>
      </c>
      <c r="C128" s="75" t="s">
        <v>543</v>
      </c>
      <c r="D128" s="76">
        <v>0</v>
      </c>
      <c r="E128" s="76">
        <v>0</v>
      </c>
      <c r="F128" s="46"/>
      <c r="G128" s="47"/>
      <c r="H128" s="48"/>
    </row>
    <row r="129" spans="1:8" ht="26.25">
      <c r="A129" s="74" t="s">
        <v>426</v>
      </c>
      <c r="B129" s="75" t="s">
        <v>427</v>
      </c>
      <c r="C129" s="75" t="s">
        <v>427</v>
      </c>
      <c r="D129" s="76">
        <v>8300</v>
      </c>
      <c r="E129" s="76">
        <v>6294</v>
      </c>
      <c r="F129" s="46"/>
      <c r="G129" s="47"/>
      <c r="H129" s="48"/>
    </row>
    <row r="130" spans="1:8" s="7" customFormat="1" ht="39">
      <c r="A130" s="74" t="s">
        <v>546</v>
      </c>
      <c r="B130" s="75" t="s">
        <v>545</v>
      </c>
      <c r="C130" s="75" t="s">
        <v>545</v>
      </c>
      <c r="D130" s="76">
        <f>D131</f>
        <v>0</v>
      </c>
      <c r="E130" s="76">
        <f>E131</f>
        <v>621</v>
      </c>
      <c r="F130" s="46"/>
      <c r="G130" s="47"/>
      <c r="H130" s="48"/>
    </row>
    <row r="131" spans="1:8" ht="52.5">
      <c r="A131" s="74" t="s">
        <v>813</v>
      </c>
      <c r="B131" s="75" t="s">
        <v>814</v>
      </c>
      <c r="C131" s="75" t="s">
        <v>814</v>
      </c>
      <c r="D131" s="76">
        <v>0</v>
      </c>
      <c r="E131" s="76">
        <v>621</v>
      </c>
      <c r="F131" s="46"/>
      <c r="G131" s="47"/>
      <c r="H131" s="48"/>
    </row>
    <row r="132" spans="1:8" ht="39">
      <c r="A132" s="74" t="s">
        <v>428</v>
      </c>
      <c r="B132" s="75" t="s">
        <v>429</v>
      </c>
      <c r="C132" s="75" t="s">
        <v>429</v>
      </c>
      <c r="D132" s="76">
        <f>D133</f>
        <v>15000</v>
      </c>
      <c r="E132" s="76">
        <f>E133</f>
        <v>9820</v>
      </c>
      <c r="F132" s="46"/>
      <c r="G132" s="47"/>
      <c r="H132" s="48"/>
    </row>
    <row r="133" spans="1:8" ht="66">
      <c r="A133" s="74" t="s">
        <v>430</v>
      </c>
      <c r="B133" s="75" t="s">
        <v>431</v>
      </c>
      <c r="C133" s="75" t="s">
        <v>431</v>
      </c>
      <c r="D133" s="76">
        <v>15000</v>
      </c>
      <c r="E133" s="76">
        <v>9820</v>
      </c>
      <c r="F133" s="46"/>
      <c r="G133" s="47"/>
      <c r="H133" s="48"/>
    </row>
    <row r="134" spans="1:8" ht="29.25" customHeight="1">
      <c r="A134" s="74" t="s">
        <v>618</v>
      </c>
      <c r="B134" s="75"/>
      <c r="C134" s="78" t="s">
        <v>619</v>
      </c>
      <c r="D134" s="76">
        <v>0</v>
      </c>
      <c r="E134" s="76">
        <v>10138</v>
      </c>
      <c r="F134" s="46"/>
      <c r="G134" s="47"/>
      <c r="H134" s="48"/>
    </row>
    <row r="135" spans="1:8" ht="39">
      <c r="A135" s="74" t="s">
        <v>617</v>
      </c>
      <c r="B135" s="75"/>
      <c r="C135" s="78" t="s">
        <v>620</v>
      </c>
      <c r="D135" s="76">
        <v>0</v>
      </c>
      <c r="E135" s="76">
        <v>10138</v>
      </c>
      <c r="F135" s="46"/>
      <c r="G135" s="47"/>
      <c r="H135" s="48"/>
    </row>
    <row r="136" spans="1:8" ht="26.25">
      <c r="A136" s="74" t="s">
        <v>432</v>
      </c>
      <c r="B136" s="75" t="s">
        <v>433</v>
      </c>
      <c r="C136" s="75" t="s">
        <v>433</v>
      </c>
      <c r="D136" s="76">
        <f>D137</f>
        <v>10716</v>
      </c>
      <c r="E136" s="76">
        <f>E137</f>
        <v>4066</v>
      </c>
      <c r="F136" s="46"/>
      <c r="G136" s="47"/>
      <c r="H136" s="48"/>
    </row>
    <row r="137" spans="1:8" ht="24.75" customHeight="1">
      <c r="A137" s="74" t="s">
        <v>434</v>
      </c>
      <c r="B137" s="75" t="s">
        <v>435</v>
      </c>
      <c r="C137" s="75" t="s">
        <v>435</v>
      </c>
      <c r="D137" s="76">
        <v>10716</v>
      </c>
      <c r="E137" s="76">
        <v>4066</v>
      </c>
      <c r="F137" s="46"/>
      <c r="G137" s="47"/>
      <c r="H137" s="48"/>
    </row>
    <row r="138" spans="1:8" ht="13.5" hidden="1">
      <c r="A138" s="71" t="s">
        <v>436</v>
      </c>
      <c r="B138" s="72" t="s">
        <v>437</v>
      </c>
      <c r="C138" s="72" t="s">
        <v>437</v>
      </c>
      <c r="D138" s="70">
        <f>D139</f>
        <v>0</v>
      </c>
      <c r="E138" s="70">
        <f>E139</f>
        <v>0</v>
      </c>
      <c r="F138" s="46"/>
      <c r="G138" s="47"/>
      <c r="H138" s="48"/>
    </row>
    <row r="139" spans="1:8" ht="13.5" hidden="1">
      <c r="A139" s="74" t="s">
        <v>438</v>
      </c>
      <c r="B139" s="75" t="s">
        <v>439</v>
      </c>
      <c r="C139" s="75" t="s">
        <v>439</v>
      </c>
      <c r="D139" s="76">
        <f>D140</f>
        <v>0</v>
      </c>
      <c r="E139" s="76">
        <f>E140</f>
        <v>0</v>
      </c>
      <c r="F139" s="46"/>
      <c r="G139" s="47"/>
      <c r="H139" s="48"/>
    </row>
    <row r="140" spans="1:8" ht="26.25" hidden="1">
      <c r="A140" s="74" t="s">
        <v>440</v>
      </c>
      <c r="B140" s="75" t="s">
        <v>441</v>
      </c>
      <c r="C140" s="75" t="s">
        <v>441</v>
      </c>
      <c r="D140" s="76">
        <v>0</v>
      </c>
      <c r="E140" s="76">
        <v>0</v>
      </c>
      <c r="F140" s="46"/>
      <c r="G140" s="47"/>
      <c r="H140" s="48"/>
    </row>
    <row r="141" spans="1:8" ht="13.5">
      <c r="A141" s="90" t="s">
        <v>436</v>
      </c>
      <c r="B141" s="75"/>
      <c r="C141" s="95" t="s">
        <v>437</v>
      </c>
      <c r="D141" s="70">
        <v>0</v>
      </c>
      <c r="E141" s="70">
        <f>E142</f>
        <v>516</v>
      </c>
      <c r="F141" s="46"/>
      <c r="G141" s="47"/>
      <c r="H141" s="48"/>
    </row>
    <row r="142" spans="1:8" ht="13.5">
      <c r="A142" s="89" t="s">
        <v>438</v>
      </c>
      <c r="B142" s="75"/>
      <c r="C142" s="94" t="s">
        <v>439</v>
      </c>
      <c r="D142" s="76">
        <v>0</v>
      </c>
      <c r="E142" s="76">
        <f>E143</f>
        <v>516</v>
      </c>
      <c r="F142" s="46"/>
      <c r="G142" s="47"/>
      <c r="H142" s="48"/>
    </row>
    <row r="143" spans="1:8" ht="26.25">
      <c r="A143" s="89" t="s">
        <v>416</v>
      </c>
      <c r="B143" s="75"/>
      <c r="C143" s="94" t="s">
        <v>441</v>
      </c>
      <c r="D143" s="76">
        <v>0</v>
      </c>
      <c r="E143" s="76">
        <v>516</v>
      </c>
      <c r="F143" s="46"/>
      <c r="G143" s="47"/>
      <c r="H143" s="48"/>
    </row>
    <row r="144" spans="1:8" ht="13.5">
      <c r="A144" s="71" t="s">
        <v>442</v>
      </c>
      <c r="B144" s="72" t="s">
        <v>443</v>
      </c>
      <c r="C144" s="72" t="s">
        <v>443</v>
      </c>
      <c r="D144" s="70">
        <f>D145+D253+D263+D266+D276</f>
        <v>21799516</v>
      </c>
      <c r="E144" s="73">
        <f>E145+E253+E263+E266+E276+E260</f>
        <v>14273741</v>
      </c>
      <c r="F144" s="46"/>
      <c r="G144" s="47"/>
      <c r="H144" s="48"/>
    </row>
    <row r="145" spans="1:8" ht="26.25">
      <c r="A145" s="71" t="s">
        <v>444</v>
      </c>
      <c r="B145" s="72" t="s">
        <v>445</v>
      </c>
      <c r="C145" s="72" t="s">
        <v>445</v>
      </c>
      <c r="D145" s="70">
        <f>D146+D153+D204+D240</f>
        <v>15517531</v>
      </c>
      <c r="E145" s="70">
        <f>E146+E153+E204+E240</f>
        <v>9589574</v>
      </c>
      <c r="F145" s="46"/>
      <c r="G145" s="47"/>
      <c r="H145" s="48"/>
    </row>
    <row r="146" spans="1:8" ht="13.5">
      <c r="A146" s="74" t="s">
        <v>446</v>
      </c>
      <c r="B146" s="75" t="s">
        <v>447</v>
      </c>
      <c r="C146" s="75" t="s">
        <v>447</v>
      </c>
      <c r="D146" s="76">
        <f>D147+D151+D149</f>
        <v>9975584</v>
      </c>
      <c r="E146" s="76">
        <f>E147+E151+E149</f>
        <v>7954885</v>
      </c>
      <c r="F146" s="46"/>
      <c r="G146" s="47"/>
      <c r="H146" s="48"/>
    </row>
    <row r="147" spans="1:8" ht="13.5">
      <c r="A147" s="74" t="s">
        <v>448</v>
      </c>
      <c r="B147" s="75" t="s">
        <v>449</v>
      </c>
      <c r="C147" s="75" t="s">
        <v>449</v>
      </c>
      <c r="D147" s="76">
        <f>D148</f>
        <v>9774053</v>
      </c>
      <c r="E147" s="76">
        <f>E148</f>
        <v>7781397</v>
      </c>
      <c r="F147" s="46"/>
      <c r="G147" s="47"/>
      <c r="H147" s="48"/>
    </row>
    <row r="148" spans="1:8" ht="26.25">
      <c r="A148" s="74" t="s">
        <v>450</v>
      </c>
      <c r="B148" s="75" t="s">
        <v>451</v>
      </c>
      <c r="C148" s="75" t="s">
        <v>451</v>
      </c>
      <c r="D148" s="76">
        <v>9774053</v>
      </c>
      <c r="E148" s="76">
        <v>7781397</v>
      </c>
      <c r="F148" s="46"/>
      <c r="G148" s="47"/>
      <c r="H148" s="48"/>
    </row>
    <row r="149" spans="1:8" ht="26.25">
      <c r="A149" s="74" t="s">
        <v>452</v>
      </c>
      <c r="B149" s="75" t="s">
        <v>453</v>
      </c>
      <c r="C149" s="75" t="s">
        <v>453</v>
      </c>
      <c r="D149" s="76">
        <f>D150</f>
        <v>89347</v>
      </c>
      <c r="E149" s="76">
        <f>E150</f>
        <v>89347</v>
      </c>
      <c r="F149" s="46"/>
      <c r="G149" s="47"/>
      <c r="H149" s="48"/>
    </row>
    <row r="150" spans="1:8" ht="26.25">
      <c r="A150" s="74" t="s">
        <v>454</v>
      </c>
      <c r="B150" s="75" t="s">
        <v>455</v>
      </c>
      <c r="C150" s="75" t="s">
        <v>455</v>
      </c>
      <c r="D150" s="76">
        <v>89347</v>
      </c>
      <c r="E150" s="76">
        <v>89347</v>
      </c>
      <c r="F150" s="46"/>
      <c r="G150" s="47"/>
      <c r="H150" s="48"/>
    </row>
    <row r="151" spans="1:8" s="7" customFormat="1" ht="26.25">
      <c r="A151" s="74" t="s">
        <v>456</v>
      </c>
      <c r="B151" s="75" t="s">
        <v>457</v>
      </c>
      <c r="C151" s="75" t="s">
        <v>457</v>
      </c>
      <c r="D151" s="76">
        <f>D152</f>
        <v>112184</v>
      </c>
      <c r="E151" s="76">
        <f>E152</f>
        <v>84141</v>
      </c>
      <c r="F151" s="46"/>
      <c r="G151" s="47"/>
      <c r="H151" s="48"/>
    </row>
    <row r="152" spans="1:8" ht="39">
      <c r="A152" s="74" t="s">
        <v>458</v>
      </c>
      <c r="B152" s="75" t="s">
        <v>459</v>
      </c>
      <c r="C152" s="75" t="s">
        <v>459</v>
      </c>
      <c r="D152" s="76">
        <v>112184</v>
      </c>
      <c r="E152" s="76">
        <v>84141</v>
      </c>
      <c r="F152" s="46"/>
      <c r="G152" s="47"/>
      <c r="H152" s="48"/>
    </row>
    <row r="153" spans="1:8" ht="26.25">
      <c r="A153" s="71" t="s">
        <v>460</v>
      </c>
      <c r="B153" s="79" t="s">
        <v>461</v>
      </c>
      <c r="C153" s="79" t="s">
        <v>461</v>
      </c>
      <c r="D153" s="73">
        <f>D154+D160+D165+D167+D168+D169+D173+D156+D157+D159+D161+D163+D178+D174+D175+D200+D202+D158+D170+D171+D180+D182+D184+D186+D188+D190+D191+D192+D194+D198+D196</f>
        <v>4657866</v>
      </c>
      <c r="E153" s="73">
        <f>E154+E160+E165+E167+E168+E169+E173+E156+E157+E159+E161+E163+E178+E174+E175+E200+E202+E158+E170+E171+E180+E182+E184+E186+E188+E190+E191+E192+E194+E198+E177+E196</f>
        <v>1122865</v>
      </c>
      <c r="F153" s="46"/>
      <c r="G153" s="47"/>
      <c r="H153" s="48"/>
    </row>
    <row r="154" spans="1:8" ht="26.25">
      <c r="A154" s="74" t="s">
        <v>462</v>
      </c>
      <c r="B154" s="75" t="s">
        <v>463</v>
      </c>
      <c r="C154" s="75" t="s">
        <v>463</v>
      </c>
      <c r="D154" s="76">
        <v>1060033</v>
      </c>
      <c r="E154" s="76">
        <f>E155</f>
        <v>900735</v>
      </c>
      <c r="F154" s="46"/>
      <c r="G154" s="47"/>
      <c r="H154" s="48"/>
    </row>
    <row r="155" spans="1:8" ht="39">
      <c r="A155" s="74" t="s">
        <v>464</v>
      </c>
      <c r="B155" s="75" t="s">
        <v>465</v>
      </c>
      <c r="C155" s="75" t="s">
        <v>465</v>
      </c>
      <c r="D155" s="76">
        <f>D154</f>
        <v>1060033</v>
      </c>
      <c r="E155" s="77">
        <v>900735</v>
      </c>
      <c r="F155" s="46"/>
      <c r="G155" s="47"/>
      <c r="H155" s="48"/>
    </row>
    <row r="156" spans="1:8" ht="52.5">
      <c r="A156" s="74" t="s">
        <v>548</v>
      </c>
      <c r="B156" s="75" t="s">
        <v>547</v>
      </c>
      <c r="C156" s="75" t="s">
        <v>547</v>
      </c>
      <c r="D156" s="76">
        <v>4850</v>
      </c>
      <c r="E156" s="76">
        <v>1656</v>
      </c>
      <c r="F156" s="46"/>
      <c r="G156" s="47"/>
      <c r="H156" s="48"/>
    </row>
    <row r="157" spans="1:8" ht="27" customHeight="1" hidden="1">
      <c r="A157" s="74" t="s">
        <v>549</v>
      </c>
      <c r="B157" s="75" t="s">
        <v>550</v>
      </c>
      <c r="C157" s="75" t="s">
        <v>550</v>
      </c>
      <c r="D157" s="77">
        <v>0</v>
      </c>
      <c r="E157" s="77">
        <v>0</v>
      </c>
      <c r="F157" s="46"/>
      <c r="G157" s="47"/>
      <c r="H157" s="48"/>
    </row>
    <row r="158" spans="1:8" ht="78.75" hidden="1">
      <c r="A158" s="74" t="s">
        <v>683</v>
      </c>
      <c r="B158" s="75" t="s">
        <v>684</v>
      </c>
      <c r="C158" s="75" t="s">
        <v>684</v>
      </c>
      <c r="D158" s="77">
        <v>0</v>
      </c>
      <c r="E158" s="77">
        <v>0</v>
      </c>
      <c r="F158" s="46"/>
      <c r="G158" s="47"/>
      <c r="H158" s="48"/>
    </row>
    <row r="159" spans="1:8" ht="29.25" customHeight="1">
      <c r="A159" s="74" t="s">
        <v>552</v>
      </c>
      <c r="B159" s="75" t="s">
        <v>551</v>
      </c>
      <c r="C159" s="75" t="s">
        <v>551</v>
      </c>
      <c r="D159" s="77">
        <v>1449</v>
      </c>
      <c r="E159" s="77">
        <v>0</v>
      </c>
      <c r="F159" s="46"/>
      <c r="G159" s="47"/>
      <c r="H159" s="48"/>
    </row>
    <row r="160" spans="1:8" ht="39">
      <c r="A160" s="74" t="s">
        <v>466</v>
      </c>
      <c r="B160" s="75" t="s">
        <v>467</v>
      </c>
      <c r="C160" s="75" t="s">
        <v>467</v>
      </c>
      <c r="D160" s="76">
        <v>11131</v>
      </c>
      <c r="E160" s="76">
        <v>3670</v>
      </c>
      <c r="F160" s="46"/>
      <c r="G160" s="47"/>
      <c r="H160" s="48"/>
    </row>
    <row r="161" spans="1:8" ht="26.25" hidden="1">
      <c r="A161" s="81" t="s">
        <v>553</v>
      </c>
      <c r="B161" s="84" t="s">
        <v>557</v>
      </c>
      <c r="C161" s="84" t="s">
        <v>557</v>
      </c>
      <c r="D161" s="76">
        <f>D162</f>
        <v>0</v>
      </c>
      <c r="E161" s="76">
        <f>E162</f>
        <v>0</v>
      </c>
      <c r="F161" s="46"/>
      <c r="G161" s="47"/>
      <c r="H161" s="48"/>
    </row>
    <row r="162" spans="1:8" s="7" customFormat="1" ht="39" hidden="1">
      <c r="A162" s="81" t="s">
        <v>554</v>
      </c>
      <c r="B162" s="84" t="s">
        <v>558</v>
      </c>
      <c r="C162" s="84" t="s">
        <v>558</v>
      </c>
      <c r="D162" s="76">
        <v>0</v>
      </c>
      <c r="E162" s="76">
        <v>0</v>
      </c>
      <c r="F162" s="46"/>
      <c r="G162" s="47"/>
      <c r="H162" s="48"/>
    </row>
    <row r="163" spans="1:8" s="7" customFormat="1" ht="26.25" hidden="1">
      <c r="A163" s="81" t="s">
        <v>555</v>
      </c>
      <c r="B163" s="84" t="s">
        <v>559</v>
      </c>
      <c r="C163" s="84" t="s">
        <v>559</v>
      </c>
      <c r="D163" s="76">
        <f>D164</f>
        <v>0</v>
      </c>
      <c r="E163" s="76">
        <f>E164</f>
        <v>0</v>
      </c>
      <c r="F163" s="46"/>
      <c r="G163" s="47"/>
      <c r="H163" s="48"/>
    </row>
    <row r="164" spans="1:8" s="7" customFormat="1" ht="39" hidden="1">
      <c r="A164" s="81" t="s">
        <v>556</v>
      </c>
      <c r="B164" s="84" t="s">
        <v>560</v>
      </c>
      <c r="C164" s="84" t="s">
        <v>560</v>
      </c>
      <c r="D164" s="76">
        <v>0</v>
      </c>
      <c r="E164" s="76">
        <v>0</v>
      </c>
      <c r="F164" s="46"/>
      <c r="G164" s="47"/>
      <c r="H164" s="48"/>
    </row>
    <row r="165" spans="1:8" s="7" customFormat="1" ht="13.5" hidden="1">
      <c r="A165" s="74" t="s">
        <v>468</v>
      </c>
      <c r="B165" s="75" t="s">
        <v>469</v>
      </c>
      <c r="C165" s="75" t="s">
        <v>469</v>
      </c>
      <c r="D165" s="76">
        <f>D166</f>
        <v>0</v>
      </c>
      <c r="E165" s="76">
        <f>E166</f>
        <v>0</v>
      </c>
      <c r="F165" s="46"/>
      <c r="G165" s="47"/>
      <c r="H165" s="48"/>
    </row>
    <row r="166" spans="1:8" s="7" customFormat="1" ht="26.25" hidden="1">
      <c r="A166" s="74" t="s">
        <v>470</v>
      </c>
      <c r="B166" s="75" t="s">
        <v>472</v>
      </c>
      <c r="C166" s="75" t="s">
        <v>472</v>
      </c>
      <c r="D166" s="76">
        <v>0</v>
      </c>
      <c r="E166" s="76">
        <v>0</v>
      </c>
      <c r="F166" s="46"/>
      <c r="G166" s="47"/>
      <c r="H166" s="48"/>
    </row>
    <row r="167" spans="1:8" s="7" customFormat="1" ht="39" hidden="1">
      <c r="A167" s="74" t="s">
        <v>473</v>
      </c>
      <c r="B167" s="75" t="s">
        <v>474</v>
      </c>
      <c r="C167" s="75" t="s">
        <v>474</v>
      </c>
      <c r="D167" s="76">
        <v>0</v>
      </c>
      <c r="E167" s="76">
        <v>0</v>
      </c>
      <c r="F167" s="46"/>
      <c r="G167" s="47"/>
      <c r="H167" s="48"/>
    </row>
    <row r="168" spans="1:8" s="7" customFormat="1" ht="26.25" hidden="1">
      <c r="A168" s="74" t="s">
        <v>475</v>
      </c>
      <c r="B168" s="75" t="s">
        <v>476</v>
      </c>
      <c r="C168" s="75" t="s">
        <v>476</v>
      </c>
      <c r="D168" s="76">
        <v>0</v>
      </c>
      <c r="E168" s="76">
        <v>0</v>
      </c>
      <c r="F168" s="46"/>
      <c r="G168" s="47"/>
      <c r="H168" s="48"/>
    </row>
    <row r="169" spans="1:8" s="7" customFormat="1" ht="42" customHeight="1" hidden="1">
      <c r="A169" s="74" t="s">
        <v>477</v>
      </c>
      <c r="B169" s="75" t="s">
        <v>478</v>
      </c>
      <c r="C169" s="75" t="s">
        <v>478</v>
      </c>
      <c r="D169" s="76">
        <v>0</v>
      </c>
      <c r="E169" s="76">
        <v>0</v>
      </c>
      <c r="F169" s="46"/>
      <c r="G169" s="47"/>
      <c r="H169" s="48"/>
    </row>
    <row r="170" spans="1:8" s="7" customFormat="1" ht="39">
      <c r="A170" s="74" t="s">
        <v>1</v>
      </c>
      <c r="B170" s="75" t="s">
        <v>2</v>
      </c>
      <c r="C170" s="75" t="s">
        <v>2</v>
      </c>
      <c r="D170" s="76">
        <v>3300000</v>
      </c>
      <c r="E170" s="76">
        <v>0</v>
      </c>
      <c r="F170" s="46"/>
      <c r="G170" s="47"/>
      <c r="H170" s="48"/>
    </row>
    <row r="171" spans="1:8" s="7" customFormat="1" ht="39">
      <c r="A171" s="74" t="s">
        <v>3</v>
      </c>
      <c r="B171" s="75" t="s">
        <v>4</v>
      </c>
      <c r="C171" s="75" t="s">
        <v>4</v>
      </c>
      <c r="D171" s="76">
        <f>D172</f>
        <v>3075</v>
      </c>
      <c r="E171" s="76">
        <f>E172</f>
        <v>3069</v>
      </c>
      <c r="F171" s="46"/>
      <c r="G171" s="47"/>
      <c r="H171" s="48"/>
    </row>
    <row r="172" spans="1:8" s="7" customFormat="1" ht="39">
      <c r="A172" s="74" t="s">
        <v>5</v>
      </c>
      <c r="B172" s="75" t="s">
        <v>6</v>
      </c>
      <c r="C172" s="75" t="s">
        <v>6</v>
      </c>
      <c r="D172" s="76">
        <v>3075</v>
      </c>
      <c r="E172" s="76">
        <v>3069</v>
      </c>
      <c r="F172" s="46"/>
      <c r="G172" s="47"/>
      <c r="H172" s="48"/>
    </row>
    <row r="173" spans="1:8" s="7" customFormat="1" ht="66" hidden="1">
      <c r="A173" s="74" t="s">
        <v>479</v>
      </c>
      <c r="B173" s="75" t="s">
        <v>480</v>
      </c>
      <c r="C173" s="75" t="s">
        <v>480</v>
      </c>
      <c r="D173" s="76">
        <v>0</v>
      </c>
      <c r="E173" s="76">
        <v>0</v>
      </c>
      <c r="F173" s="46"/>
      <c r="G173" s="47"/>
      <c r="H173" s="48"/>
    </row>
    <row r="174" spans="1:8" s="7" customFormat="1" ht="39" hidden="1">
      <c r="A174" s="81" t="s">
        <v>566</v>
      </c>
      <c r="B174" s="84" t="s">
        <v>561</v>
      </c>
      <c r="C174" s="84" t="s">
        <v>561</v>
      </c>
      <c r="D174" s="76">
        <v>0</v>
      </c>
      <c r="E174" s="77">
        <v>0</v>
      </c>
      <c r="F174" s="46"/>
      <c r="G174" s="47"/>
      <c r="H174" s="48"/>
    </row>
    <row r="175" spans="1:8" s="7" customFormat="1" ht="39" hidden="1">
      <c r="A175" s="81" t="s">
        <v>567</v>
      </c>
      <c r="B175" s="84" t="s">
        <v>562</v>
      </c>
      <c r="C175" s="84" t="s">
        <v>562</v>
      </c>
      <c r="D175" s="76">
        <v>0</v>
      </c>
      <c r="E175" s="76">
        <v>0</v>
      </c>
      <c r="F175" s="46"/>
      <c r="G175" s="47"/>
      <c r="H175" s="48"/>
    </row>
    <row r="176" spans="1:8" s="7" customFormat="1" ht="39" hidden="1">
      <c r="A176" s="81" t="s">
        <v>568</v>
      </c>
      <c r="B176" s="84" t="s">
        <v>563</v>
      </c>
      <c r="C176" s="84" t="s">
        <v>563</v>
      </c>
      <c r="D176" s="76">
        <v>0</v>
      </c>
      <c r="E176" s="76">
        <v>0</v>
      </c>
      <c r="F176" s="46"/>
      <c r="G176" s="47"/>
      <c r="H176" s="48"/>
    </row>
    <row r="177" spans="1:8" s="7" customFormat="1" ht="26.25">
      <c r="A177" s="89" t="s">
        <v>621</v>
      </c>
      <c r="B177" s="84"/>
      <c r="C177" s="78" t="s">
        <v>624</v>
      </c>
      <c r="D177" s="76">
        <v>0</v>
      </c>
      <c r="E177" s="76">
        <v>621</v>
      </c>
      <c r="F177" s="46"/>
      <c r="G177" s="47"/>
      <c r="H177" s="48"/>
    </row>
    <row r="178" spans="1:8" s="7" customFormat="1" ht="26.25">
      <c r="A178" s="89" t="s">
        <v>622</v>
      </c>
      <c r="B178" s="84"/>
      <c r="C178" s="78" t="s">
        <v>625</v>
      </c>
      <c r="D178" s="76">
        <f>D179</f>
        <v>2616</v>
      </c>
      <c r="E178" s="76">
        <f>E179</f>
        <v>891</v>
      </c>
      <c r="F178" s="46"/>
      <c r="G178" s="47"/>
      <c r="H178" s="48"/>
    </row>
    <row r="179" spans="1:8" s="7" customFormat="1" ht="26.25">
      <c r="A179" s="89" t="s">
        <v>623</v>
      </c>
      <c r="B179" s="84"/>
      <c r="C179" s="78" t="s">
        <v>626</v>
      </c>
      <c r="D179" s="76">
        <v>2616</v>
      </c>
      <c r="E179" s="76">
        <v>891</v>
      </c>
      <c r="F179" s="46"/>
      <c r="G179" s="47"/>
      <c r="H179" s="48"/>
    </row>
    <row r="180" spans="1:8" s="7" customFormat="1" ht="26.25">
      <c r="A180" s="81" t="s">
        <v>7</v>
      </c>
      <c r="B180" s="84" t="s">
        <v>8</v>
      </c>
      <c r="C180" s="84" t="s">
        <v>8</v>
      </c>
      <c r="D180" s="76">
        <f>D181</f>
        <v>1832</v>
      </c>
      <c r="E180" s="76">
        <f>E181</f>
        <v>0</v>
      </c>
      <c r="F180" s="46"/>
      <c r="G180" s="47"/>
      <c r="H180" s="48"/>
    </row>
    <row r="181" spans="1:8" s="7" customFormat="1" ht="39">
      <c r="A181" s="81" t="s">
        <v>9</v>
      </c>
      <c r="B181" s="84" t="s">
        <v>10</v>
      </c>
      <c r="C181" s="84" t="s">
        <v>10</v>
      </c>
      <c r="D181" s="76">
        <v>1832</v>
      </c>
      <c r="E181" s="76">
        <v>0</v>
      </c>
      <c r="F181" s="46"/>
      <c r="G181" s="47"/>
      <c r="H181" s="48"/>
    </row>
    <row r="182" spans="1:8" s="7" customFormat="1" ht="26.25">
      <c r="A182" s="81" t="s">
        <v>11</v>
      </c>
      <c r="B182" s="84" t="s">
        <v>557</v>
      </c>
      <c r="C182" s="84" t="s">
        <v>557</v>
      </c>
      <c r="D182" s="76">
        <f>D183</f>
        <v>10946</v>
      </c>
      <c r="E182" s="76">
        <f>E183</f>
        <v>0</v>
      </c>
      <c r="F182" s="46"/>
      <c r="G182" s="47"/>
      <c r="H182" s="48"/>
    </row>
    <row r="183" spans="1:8" s="7" customFormat="1" ht="39">
      <c r="A183" s="81" t="s">
        <v>554</v>
      </c>
      <c r="B183" s="84" t="s">
        <v>558</v>
      </c>
      <c r="C183" s="84" t="s">
        <v>558</v>
      </c>
      <c r="D183" s="76">
        <v>10946</v>
      </c>
      <c r="E183" s="76">
        <v>0</v>
      </c>
      <c r="F183" s="46"/>
      <c r="G183" s="47"/>
      <c r="H183" s="48"/>
    </row>
    <row r="184" spans="1:8" s="7" customFormat="1" ht="26.25">
      <c r="A184" s="81" t="s">
        <v>12</v>
      </c>
      <c r="B184" s="84" t="s">
        <v>13</v>
      </c>
      <c r="C184" s="84" t="s">
        <v>13</v>
      </c>
      <c r="D184" s="76">
        <f>D185</f>
        <v>943</v>
      </c>
      <c r="E184" s="76">
        <f>E185</f>
        <v>631</v>
      </c>
      <c r="F184" s="46"/>
      <c r="G184" s="47"/>
      <c r="H184" s="48"/>
    </row>
    <row r="185" spans="1:8" s="7" customFormat="1" ht="39">
      <c r="A185" s="81" t="s">
        <v>556</v>
      </c>
      <c r="B185" s="84" t="s">
        <v>560</v>
      </c>
      <c r="C185" s="84" t="s">
        <v>560</v>
      </c>
      <c r="D185" s="76">
        <v>943</v>
      </c>
      <c r="E185" s="76">
        <v>631</v>
      </c>
      <c r="F185" s="46"/>
      <c r="G185" s="47"/>
      <c r="H185" s="48"/>
    </row>
    <row r="186" spans="1:8" s="7" customFormat="1" ht="13.5">
      <c r="A186" s="81" t="s">
        <v>468</v>
      </c>
      <c r="B186" s="84" t="s">
        <v>469</v>
      </c>
      <c r="C186" s="84" t="s">
        <v>469</v>
      </c>
      <c r="D186" s="76">
        <f>D187</f>
        <v>322</v>
      </c>
      <c r="E186" s="76">
        <f>E187</f>
        <v>0</v>
      </c>
      <c r="F186" s="46"/>
      <c r="G186" s="47"/>
      <c r="H186" s="48"/>
    </row>
    <row r="187" spans="1:8" s="7" customFormat="1" ht="26.25">
      <c r="A187" s="81" t="s">
        <v>470</v>
      </c>
      <c r="B187" s="84" t="s">
        <v>472</v>
      </c>
      <c r="C187" s="84" t="s">
        <v>472</v>
      </c>
      <c r="D187" s="76">
        <v>322</v>
      </c>
      <c r="E187" s="76">
        <v>0</v>
      </c>
      <c r="F187" s="46"/>
      <c r="G187" s="47"/>
      <c r="H187" s="48"/>
    </row>
    <row r="188" spans="1:8" s="7" customFormat="1" ht="38.25" customHeight="1">
      <c r="A188" s="81" t="s">
        <v>14</v>
      </c>
      <c r="B188" s="84" t="s">
        <v>15</v>
      </c>
      <c r="C188" s="84" t="s">
        <v>15</v>
      </c>
      <c r="D188" s="76">
        <f>D189</f>
        <v>24638</v>
      </c>
      <c r="E188" s="76">
        <f>E189</f>
        <v>5314</v>
      </c>
      <c r="F188" s="46"/>
      <c r="G188" s="47"/>
      <c r="H188" s="48"/>
    </row>
    <row r="189" spans="1:8" ht="39.75" customHeight="1">
      <c r="A189" s="81" t="s">
        <v>16</v>
      </c>
      <c r="B189" s="84" t="s">
        <v>17</v>
      </c>
      <c r="C189" s="84" t="s">
        <v>17</v>
      </c>
      <c r="D189" s="76">
        <v>24638</v>
      </c>
      <c r="E189" s="76">
        <v>5314</v>
      </c>
      <c r="F189" s="46"/>
      <c r="G189" s="47"/>
      <c r="H189" s="48"/>
    </row>
    <row r="190" spans="1:8" ht="39">
      <c r="A190" s="81" t="s">
        <v>18</v>
      </c>
      <c r="B190" s="84" t="s">
        <v>478</v>
      </c>
      <c r="C190" s="84" t="s">
        <v>478</v>
      </c>
      <c r="D190" s="76">
        <v>67944</v>
      </c>
      <c r="E190" s="76">
        <v>67686</v>
      </c>
      <c r="F190" s="46"/>
      <c r="G190" s="47"/>
      <c r="H190" s="48"/>
    </row>
    <row r="191" spans="1:8" ht="39" customHeight="1">
      <c r="A191" s="81" t="s">
        <v>19</v>
      </c>
      <c r="B191" s="84" t="s">
        <v>561</v>
      </c>
      <c r="C191" s="84" t="s">
        <v>561</v>
      </c>
      <c r="D191" s="76">
        <v>150722</v>
      </c>
      <c r="E191" s="77">
        <v>137085</v>
      </c>
      <c r="F191" s="46"/>
      <c r="G191" s="47"/>
      <c r="H191" s="48"/>
    </row>
    <row r="192" spans="1:8" ht="39">
      <c r="A192" s="81" t="s">
        <v>20</v>
      </c>
      <c r="B192" s="84" t="s">
        <v>562</v>
      </c>
      <c r="C192" s="84" t="s">
        <v>562</v>
      </c>
      <c r="D192" s="76">
        <f>D193</f>
        <v>9973</v>
      </c>
      <c r="E192" s="77">
        <f>E193</f>
        <v>0</v>
      </c>
      <c r="F192" s="46"/>
      <c r="G192" s="47"/>
      <c r="H192" s="48"/>
    </row>
    <row r="193" spans="1:8" ht="39">
      <c r="A193" s="81" t="s">
        <v>568</v>
      </c>
      <c r="B193" s="84" t="s">
        <v>563</v>
      </c>
      <c r="C193" s="84" t="s">
        <v>563</v>
      </c>
      <c r="D193" s="76">
        <v>9973</v>
      </c>
      <c r="E193" s="77">
        <v>0</v>
      </c>
      <c r="F193" s="46"/>
      <c r="G193" s="47"/>
      <c r="H193" s="48"/>
    </row>
    <row r="194" spans="1:8" ht="26.25">
      <c r="A194" s="81" t="s">
        <v>571</v>
      </c>
      <c r="B194" s="84" t="s">
        <v>573</v>
      </c>
      <c r="C194" s="84" t="s">
        <v>573</v>
      </c>
      <c r="D194" s="76">
        <f>D195</f>
        <v>449</v>
      </c>
      <c r="E194" s="77">
        <f>E195</f>
        <v>0</v>
      </c>
      <c r="F194" s="46"/>
      <c r="G194" s="47"/>
      <c r="H194" s="48"/>
    </row>
    <row r="195" spans="1:8" ht="26.25">
      <c r="A195" s="81" t="s">
        <v>572</v>
      </c>
      <c r="B195" s="84" t="s">
        <v>574</v>
      </c>
      <c r="C195" s="84" t="s">
        <v>574</v>
      </c>
      <c r="D195" s="76">
        <v>449</v>
      </c>
      <c r="E195" s="77">
        <v>0</v>
      </c>
      <c r="F195" s="46"/>
      <c r="G195" s="47"/>
      <c r="H195" s="48"/>
    </row>
    <row r="196" spans="1:8" ht="26.25">
      <c r="A196" s="89" t="s">
        <v>654</v>
      </c>
      <c r="B196" s="84"/>
      <c r="C196" s="78" t="s">
        <v>21</v>
      </c>
      <c r="D196" s="76">
        <f>D197</f>
        <v>2150</v>
      </c>
      <c r="E196" s="76">
        <f>E197</f>
        <v>1507</v>
      </c>
      <c r="F196" s="46"/>
      <c r="G196" s="47"/>
      <c r="H196" s="48"/>
    </row>
    <row r="197" spans="1:8" ht="26.25">
      <c r="A197" s="89" t="s">
        <v>655</v>
      </c>
      <c r="B197" s="84"/>
      <c r="C197" s="78" t="s">
        <v>22</v>
      </c>
      <c r="D197" s="76">
        <v>2150</v>
      </c>
      <c r="E197" s="77">
        <v>1507</v>
      </c>
      <c r="F197" s="46"/>
      <c r="G197" s="47"/>
      <c r="H197" s="48"/>
    </row>
    <row r="198" spans="1:8" ht="52.5">
      <c r="A198" s="89" t="s">
        <v>651</v>
      </c>
      <c r="B198" s="84" t="s">
        <v>21</v>
      </c>
      <c r="C198" s="78" t="s">
        <v>653</v>
      </c>
      <c r="D198" s="76">
        <f>D199</f>
        <v>4793</v>
      </c>
      <c r="E198" s="77">
        <f>E199</f>
        <v>0</v>
      </c>
      <c r="F198" s="46"/>
      <c r="G198" s="47"/>
      <c r="H198" s="48"/>
    </row>
    <row r="199" spans="1:8" ht="52.5">
      <c r="A199" s="89" t="s">
        <v>652</v>
      </c>
      <c r="B199" s="84" t="s">
        <v>22</v>
      </c>
      <c r="C199" s="78" t="s">
        <v>650</v>
      </c>
      <c r="D199" s="76">
        <v>4793</v>
      </c>
      <c r="E199" s="77">
        <v>0</v>
      </c>
      <c r="F199" s="46"/>
      <c r="G199" s="47"/>
      <c r="H199" s="48"/>
    </row>
    <row r="200" spans="1:8" ht="52.5" hidden="1">
      <c r="A200" s="81" t="s">
        <v>569</v>
      </c>
      <c r="B200" s="84" t="s">
        <v>564</v>
      </c>
      <c r="C200" s="84" t="s">
        <v>564</v>
      </c>
      <c r="D200" s="76">
        <f>D201</f>
        <v>0</v>
      </c>
      <c r="E200" s="76">
        <f>E201</f>
        <v>0</v>
      </c>
      <c r="F200" s="46"/>
      <c r="G200" s="47"/>
      <c r="H200" s="48"/>
    </row>
    <row r="201" spans="1:8" ht="52.5" hidden="1">
      <c r="A201" s="81" t="s">
        <v>570</v>
      </c>
      <c r="B201" s="84" t="s">
        <v>565</v>
      </c>
      <c r="C201" s="84" t="s">
        <v>565</v>
      </c>
      <c r="D201" s="76">
        <v>0</v>
      </c>
      <c r="E201" s="76">
        <v>0</v>
      </c>
      <c r="F201" s="46"/>
      <c r="G201" s="47"/>
      <c r="H201" s="48"/>
    </row>
    <row r="202" spans="1:8" ht="26.25" hidden="1">
      <c r="A202" s="81" t="s">
        <v>571</v>
      </c>
      <c r="B202" s="84" t="s">
        <v>573</v>
      </c>
      <c r="C202" s="84" t="s">
        <v>573</v>
      </c>
      <c r="D202" s="76">
        <f>D203</f>
        <v>0</v>
      </c>
      <c r="E202" s="76">
        <f>E203</f>
        <v>0</v>
      </c>
      <c r="F202" s="46"/>
      <c r="G202" s="47"/>
      <c r="H202" s="48"/>
    </row>
    <row r="203" spans="1:8" ht="26.25" hidden="1">
      <c r="A203" s="81" t="s">
        <v>572</v>
      </c>
      <c r="B203" s="84" t="s">
        <v>574</v>
      </c>
      <c r="C203" s="84" t="s">
        <v>574</v>
      </c>
      <c r="D203" s="76">
        <v>0</v>
      </c>
      <c r="E203" s="76">
        <v>0</v>
      </c>
      <c r="F203" s="46"/>
      <c r="G203" s="47"/>
      <c r="H203" s="48"/>
    </row>
    <row r="204" spans="1:8" ht="13.5">
      <c r="A204" s="71" t="s">
        <v>481</v>
      </c>
      <c r="B204" s="79" t="s">
        <v>482</v>
      </c>
      <c r="C204" s="79" t="s">
        <v>482</v>
      </c>
      <c r="D204" s="73">
        <f>D205+D209+D211+D213+D217+D219+D221+D223+D225+D227+D229+D231+D237+D239+D207+D215+D236+D233</f>
        <v>320950</v>
      </c>
      <c r="E204" s="73">
        <f>E205+E209+E211+E213+E217+E219+E221+E223+E225+E227+E229+E231+E237+E239+E207+E215+E236+E233</f>
        <v>215943</v>
      </c>
      <c r="F204" s="46"/>
      <c r="G204" s="47"/>
      <c r="H204" s="48"/>
    </row>
    <row r="205" spans="1:8" s="7" customFormat="1" ht="26.25">
      <c r="A205" s="74" t="s">
        <v>483</v>
      </c>
      <c r="B205" s="75" t="s">
        <v>484</v>
      </c>
      <c r="C205" s="75" t="s">
        <v>484</v>
      </c>
      <c r="D205" s="76">
        <f>D206</f>
        <v>5054</v>
      </c>
      <c r="E205" s="76">
        <f>E206</f>
        <v>3142</v>
      </c>
      <c r="F205" s="46"/>
      <c r="G205" s="47"/>
      <c r="H205" s="48"/>
    </row>
    <row r="206" spans="1:8" s="7" customFormat="1" ht="39">
      <c r="A206" s="74" t="s">
        <v>485</v>
      </c>
      <c r="B206" s="75" t="s">
        <v>486</v>
      </c>
      <c r="C206" s="75" t="s">
        <v>486</v>
      </c>
      <c r="D206" s="76">
        <v>5054</v>
      </c>
      <c r="E206" s="76">
        <v>3142</v>
      </c>
      <c r="F206" s="46"/>
      <c r="G206" s="47"/>
      <c r="H206" s="48"/>
    </row>
    <row r="207" spans="1:8" s="7" customFormat="1" ht="36.75" customHeight="1">
      <c r="A207" s="74" t="s">
        <v>685</v>
      </c>
      <c r="B207" s="75" t="s">
        <v>686</v>
      </c>
      <c r="C207" s="75" t="s">
        <v>686</v>
      </c>
      <c r="D207" s="76">
        <f>D208</f>
        <v>580</v>
      </c>
      <c r="E207" s="76">
        <f>E208</f>
        <v>580</v>
      </c>
      <c r="F207" s="46"/>
      <c r="G207" s="47"/>
      <c r="H207" s="48"/>
    </row>
    <row r="208" spans="1:8" s="7" customFormat="1" ht="39">
      <c r="A208" s="74" t="s">
        <v>687</v>
      </c>
      <c r="B208" s="75" t="s">
        <v>688</v>
      </c>
      <c r="C208" s="75" t="s">
        <v>688</v>
      </c>
      <c r="D208" s="76">
        <v>580</v>
      </c>
      <c r="E208" s="76">
        <v>580</v>
      </c>
      <c r="F208" s="46"/>
      <c r="G208" s="47"/>
      <c r="H208" s="48"/>
    </row>
    <row r="209" spans="1:8" s="7" customFormat="1" ht="26.25">
      <c r="A209" s="74" t="s">
        <v>487</v>
      </c>
      <c r="B209" s="75" t="s">
        <v>488</v>
      </c>
      <c r="C209" s="75" t="s">
        <v>488</v>
      </c>
      <c r="D209" s="76">
        <f>D210</f>
        <v>6263</v>
      </c>
      <c r="E209" s="76">
        <f>E210</f>
        <v>0</v>
      </c>
      <c r="F209" s="46"/>
      <c r="G209" s="47"/>
      <c r="H209" s="48"/>
    </row>
    <row r="210" spans="1:8" s="7" customFormat="1" ht="26.25">
      <c r="A210" s="74" t="s">
        <v>489</v>
      </c>
      <c r="B210" s="75" t="s">
        <v>490</v>
      </c>
      <c r="C210" s="75" t="s">
        <v>490</v>
      </c>
      <c r="D210" s="76">
        <v>6263</v>
      </c>
      <c r="E210" s="76">
        <v>0</v>
      </c>
      <c r="F210" s="46"/>
      <c r="G210" s="47"/>
      <c r="H210" s="48"/>
    </row>
    <row r="211" spans="1:8" s="7" customFormat="1" ht="26.25">
      <c r="A211" s="74" t="s">
        <v>491</v>
      </c>
      <c r="B211" s="75" t="s">
        <v>492</v>
      </c>
      <c r="C211" s="75" t="s">
        <v>492</v>
      </c>
      <c r="D211" s="76">
        <f>D212</f>
        <v>119993</v>
      </c>
      <c r="E211" s="76">
        <f>E212</f>
        <v>97010</v>
      </c>
      <c r="F211" s="46"/>
      <c r="G211" s="47"/>
      <c r="H211" s="48"/>
    </row>
    <row r="212" spans="1:8" s="7" customFormat="1" ht="26.25">
      <c r="A212" s="74" t="s">
        <v>493</v>
      </c>
      <c r="B212" s="75" t="s">
        <v>494</v>
      </c>
      <c r="C212" s="75" t="s">
        <v>494</v>
      </c>
      <c r="D212" s="76">
        <v>119993</v>
      </c>
      <c r="E212" s="76">
        <v>97010</v>
      </c>
      <c r="F212" s="46"/>
      <c r="G212" s="47"/>
      <c r="H212" s="48"/>
    </row>
    <row r="213" spans="1:8" s="7" customFormat="1" ht="27.75" customHeight="1">
      <c r="A213" s="74" t="s">
        <v>495</v>
      </c>
      <c r="B213" s="75" t="s">
        <v>496</v>
      </c>
      <c r="C213" s="75" t="s">
        <v>496</v>
      </c>
      <c r="D213" s="76">
        <f>D214</f>
        <v>384</v>
      </c>
      <c r="E213" s="76">
        <f>E214</f>
        <v>345</v>
      </c>
      <c r="F213" s="46"/>
      <c r="G213" s="47"/>
      <c r="H213" s="48"/>
    </row>
    <row r="214" spans="1:8" s="7" customFormat="1" ht="39.75" customHeight="1">
      <c r="A214" s="74" t="s">
        <v>497</v>
      </c>
      <c r="B214" s="75" t="s">
        <v>498</v>
      </c>
      <c r="C214" s="75" t="s">
        <v>498</v>
      </c>
      <c r="D214" s="76">
        <v>384</v>
      </c>
      <c r="E214" s="76">
        <v>345</v>
      </c>
      <c r="F214" s="46"/>
      <c r="G214" s="47"/>
      <c r="H214" s="48"/>
    </row>
    <row r="215" spans="1:8" s="7" customFormat="1" ht="39.75" customHeight="1">
      <c r="A215" s="89" t="s">
        <v>627</v>
      </c>
      <c r="B215" s="75"/>
      <c r="C215" s="78" t="s">
        <v>629</v>
      </c>
      <c r="D215" s="76">
        <f>D216</f>
        <v>31</v>
      </c>
      <c r="E215" s="76">
        <f>E216</f>
        <v>0</v>
      </c>
      <c r="F215" s="46"/>
      <c r="G215" s="47"/>
      <c r="H215" s="48"/>
    </row>
    <row r="216" spans="1:8" s="7" customFormat="1" ht="39.75" customHeight="1">
      <c r="A216" s="89" t="s">
        <v>628</v>
      </c>
      <c r="B216" s="75"/>
      <c r="C216" s="78" t="s">
        <v>630</v>
      </c>
      <c r="D216" s="76">
        <v>31</v>
      </c>
      <c r="E216" s="76">
        <v>0</v>
      </c>
      <c r="F216" s="46"/>
      <c r="G216" s="47"/>
      <c r="H216" s="48"/>
    </row>
    <row r="217" spans="1:8" s="7" customFormat="1" ht="39">
      <c r="A217" s="74" t="s">
        <v>499</v>
      </c>
      <c r="B217" s="75" t="s">
        <v>500</v>
      </c>
      <c r="C217" s="75" t="s">
        <v>500</v>
      </c>
      <c r="D217" s="76">
        <f>D218</f>
        <v>2423</v>
      </c>
      <c r="E217" s="76">
        <f>E218</f>
        <v>2360</v>
      </c>
      <c r="F217" s="46"/>
      <c r="G217" s="47"/>
      <c r="H217" s="48"/>
    </row>
    <row r="218" spans="1:8" s="7" customFormat="1" ht="52.5">
      <c r="A218" s="74" t="s">
        <v>501</v>
      </c>
      <c r="B218" s="75" t="s">
        <v>502</v>
      </c>
      <c r="C218" s="75" t="s">
        <v>502</v>
      </c>
      <c r="D218" s="76">
        <v>2423</v>
      </c>
      <c r="E218" s="76">
        <v>2360</v>
      </c>
      <c r="F218" s="46"/>
      <c r="G218" s="47"/>
      <c r="H218" s="48"/>
    </row>
    <row r="219" spans="1:8" s="7" customFormat="1" ht="39">
      <c r="A219" s="74" t="s">
        <v>503</v>
      </c>
      <c r="B219" s="75" t="s">
        <v>504</v>
      </c>
      <c r="C219" s="75" t="s">
        <v>504</v>
      </c>
      <c r="D219" s="76">
        <f>D220</f>
        <v>56</v>
      </c>
      <c r="E219" s="76">
        <f>E220</f>
        <v>0</v>
      </c>
      <c r="F219" s="46"/>
      <c r="G219" s="47"/>
      <c r="H219" s="48"/>
    </row>
    <row r="220" spans="1:8" s="7" customFormat="1" ht="39">
      <c r="A220" s="74" t="s">
        <v>505</v>
      </c>
      <c r="B220" s="75" t="s">
        <v>506</v>
      </c>
      <c r="C220" s="75" t="s">
        <v>506</v>
      </c>
      <c r="D220" s="76">
        <v>56</v>
      </c>
      <c r="E220" s="76">
        <v>0</v>
      </c>
      <c r="F220" s="46"/>
      <c r="G220" s="47"/>
      <c r="H220" s="48"/>
    </row>
    <row r="221" spans="1:8" ht="26.25">
      <c r="A221" s="74" t="s">
        <v>507</v>
      </c>
      <c r="B221" s="75" t="s">
        <v>508</v>
      </c>
      <c r="C221" s="75" t="s">
        <v>508</v>
      </c>
      <c r="D221" s="76">
        <f>D222</f>
        <v>29830</v>
      </c>
      <c r="E221" s="76">
        <f>E222</f>
        <v>15065</v>
      </c>
      <c r="F221" s="46"/>
      <c r="G221" s="47"/>
      <c r="H221" s="48"/>
    </row>
    <row r="222" spans="1:8" ht="26.25">
      <c r="A222" s="74" t="s">
        <v>509</v>
      </c>
      <c r="B222" s="75" t="s">
        <v>510</v>
      </c>
      <c r="C222" s="75" t="s">
        <v>510</v>
      </c>
      <c r="D222" s="76">
        <v>29830</v>
      </c>
      <c r="E222" s="76">
        <v>15065</v>
      </c>
      <c r="F222" s="46"/>
      <c r="G222" s="47"/>
      <c r="H222" s="48"/>
    </row>
    <row r="223" spans="1:8" ht="26.25">
      <c r="A223" s="74" t="s">
        <v>511</v>
      </c>
      <c r="B223" s="75" t="s">
        <v>512</v>
      </c>
      <c r="C223" s="75" t="s">
        <v>512</v>
      </c>
      <c r="D223" s="76">
        <v>3515</v>
      </c>
      <c r="E223" s="76">
        <f>E224</f>
        <v>1814</v>
      </c>
      <c r="F223" s="46"/>
      <c r="G223" s="47"/>
      <c r="H223" s="48"/>
    </row>
    <row r="224" spans="1:8" ht="39">
      <c r="A224" s="74" t="s">
        <v>513</v>
      </c>
      <c r="B224" s="75" t="s">
        <v>514</v>
      </c>
      <c r="C224" s="75" t="s">
        <v>514</v>
      </c>
      <c r="D224" s="76">
        <f>D223</f>
        <v>3515</v>
      </c>
      <c r="E224" s="77">
        <v>1814</v>
      </c>
      <c r="F224" s="46"/>
      <c r="G224" s="47"/>
      <c r="H224" s="48"/>
    </row>
    <row r="225" spans="1:8" ht="52.5">
      <c r="A225" s="74" t="s">
        <v>515</v>
      </c>
      <c r="B225" s="75" t="s">
        <v>516</v>
      </c>
      <c r="C225" s="75" t="s">
        <v>516</v>
      </c>
      <c r="D225" s="76">
        <v>1051</v>
      </c>
      <c r="E225" s="76">
        <f>E226</f>
        <v>208</v>
      </c>
      <c r="F225" s="46"/>
      <c r="G225" s="47"/>
      <c r="H225" s="48"/>
    </row>
    <row r="226" spans="1:8" ht="52.5">
      <c r="A226" s="74" t="s">
        <v>517</v>
      </c>
      <c r="B226" s="75" t="s">
        <v>518</v>
      </c>
      <c r="C226" s="75" t="s">
        <v>518</v>
      </c>
      <c r="D226" s="76">
        <f>D225</f>
        <v>1051</v>
      </c>
      <c r="E226" s="76">
        <v>208</v>
      </c>
      <c r="F226" s="46"/>
      <c r="G226" s="47"/>
      <c r="H226" s="48"/>
    </row>
    <row r="227" spans="1:8" ht="39">
      <c r="A227" s="74" t="s">
        <v>519</v>
      </c>
      <c r="B227" s="75" t="s">
        <v>520</v>
      </c>
      <c r="C227" s="75" t="s">
        <v>520</v>
      </c>
      <c r="D227" s="76">
        <v>2</v>
      </c>
      <c r="E227" s="76">
        <f>E228</f>
        <v>0</v>
      </c>
      <c r="F227" s="46"/>
      <c r="G227" s="47"/>
      <c r="H227" s="48"/>
    </row>
    <row r="228" spans="1:8" ht="42" customHeight="1">
      <c r="A228" s="74" t="s">
        <v>521</v>
      </c>
      <c r="B228" s="75" t="s">
        <v>522</v>
      </c>
      <c r="C228" s="75" t="s">
        <v>522</v>
      </c>
      <c r="D228" s="76">
        <f>D227</f>
        <v>2</v>
      </c>
      <c r="E228" s="76">
        <v>0</v>
      </c>
      <c r="F228" s="46"/>
      <c r="G228" s="47"/>
      <c r="H228" s="48"/>
    </row>
    <row r="229" spans="1:8" ht="26.25">
      <c r="A229" s="74" t="s">
        <v>671</v>
      </c>
      <c r="B229" s="75" t="s">
        <v>523</v>
      </c>
      <c r="C229" s="75" t="s">
        <v>523</v>
      </c>
      <c r="D229" s="76">
        <f>D230</f>
        <v>37742</v>
      </c>
      <c r="E229" s="76">
        <f>E230</f>
        <v>22592</v>
      </c>
      <c r="F229" s="46"/>
      <c r="G229" s="47"/>
      <c r="H229" s="48"/>
    </row>
    <row r="230" spans="1:8" ht="39">
      <c r="A230" s="74" t="s">
        <v>672</v>
      </c>
      <c r="B230" s="75" t="s">
        <v>524</v>
      </c>
      <c r="C230" s="75" t="s">
        <v>524</v>
      </c>
      <c r="D230" s="76">
        <v>37742</v>
      </c>
      <c r="E230" s="76">
        <v>22592</v>
      </c>
      <c r="F230" s="46"/>
      <c r="G230" s="47"/>
      <c r="H230" s="48"/>
    </row>
    <row r="231" spans="1:8" ht="66">
      <c r="A231" s="74" t="s">
        <v>525</v>
      </c>
      <c r="B231" s="75" t="s">
        <v>526</v>
      </c>
      <c r="C231" s="75" t="s">
        <v>526</v>
      </c>
      <c r="D231" s="76">
        <f>D232</f>
        <v>47123</v>
      </c>
      <c r="E231" s="76">
        <f>E232</f>
        <v>30833</v>
      </c>
      <c r="F231" s="46"/>
      <c r="G231" s="47"/>
      <c r="H231" s="48"/>
    </row>
    <row r="232" spans="1:8" ht="41.25" customHeight="1">
      <c r="A232" s="74" t="s">
        <v>527</v>
      </c>
      <c r="B232" s="75" t="s">
        <v>528</v>
      </c>
      <c r="C232" s="75" t="s">
        <v>528</v>
      </c>
      <c r="D232" s="76">
        <v>47123</v>
      </c>
      <c r="E232" s="76">
        <v>30833</v>
      </c>
      <c r="F232" s="46"/>
      <c r="G232" s="47"/>
      <c r="H232" s="48"/>
    </row>
    <row r="233" spans="1:8" ht="51" customHeight="1">
      <c r="A233" s="89" t="s">
        <v>529</v>
      </c>
      <c r="B233" s="75"/>
      <c r="C233" s="78" t="s">
        <v>530</v>
      </c>
      <c r="D233" s="76">
        <f>D234</f>
        <v>15829</v>
      </c>
      <c r="E233" s="76">
        <f>E234</f>
        <v>6389</v>
      </c>
      <c r="F233" s="46"/>
      <c r="G233" s="47"/>
      <c r="H233" s="48"/>
    </row>
    <row r="234" spans="1:8" ht="69" customHeight="1">
      <c r="A234" s="89" t="s">
        <v>531</v>
      </c>
      <c r="B234" s="75"/>
      <c r="C234" s="78" t="s">
        <v>532</v>
      </c>
      <c r="D234" s="76">
        <v>15829</v>
      </c>
      <c r="E234" s="76">
        <v>6389</v>
      </c>
      <c r="F234" s="46"/>
      <c r="G234" s="47"/>
      <c r="H234" s="48"/>
    </row>
    <row r="235" spans="1:8" ht="39">
      <c r="A235" s="74" t="s">
        <v>23</v>
      </c>
      <c r="B235" s="75" t="s">
        <v>24</v>
      </c>
      <c r="C235" s="75" t="s">
        <v>24</v>
      </c>
      <c r="D235" s="76">
        <f>D236</f>
        <v>17593</v>
      </c>
      <c r="E235" s="76">
        <f>E236</f>
        <v>9236</v>
      </c>
      <c r="F235" s="46"/>
      <c r="G235" s="47"/>
      <c r="H235" s="48"/>
    </row>
    <row r="236" spans="1:8" ht="39">
      <c r="A236" s="74" t="s">
        <v>25</v>
      </c>
      <c r="B236" s="75" t="s">
        <v>26</v>
      </c>
      <c r="C236" s="75" t="s">
        <v>26</v>
      </c>
      <c r="D236" s="76">
        <v>17593</v>
      </c>
      <c r="E236" s="76">
        <v>9236</v>
      </c>
      <c r="F236" s="46"/>
      <c r="G236" s="47"/>
      <c r="H236" s="48"/>
    </row>
    <row r="237" spans="1:8" ht="66" hidden="1">
      <c r="A237" s="74" t="s">
        <v>529</v>
      </c>
      <c r="B237" s="75" t="s">
        <v>530</v>
      </c>
      <c r="C237" s="75" t="s">
        <v>530</v>
      </c>
      <c r="D237" s="76">
        <f>D238</f>
        <v>0</v>
      </c>
      <c r="E237" s="76">
        <f>E238</f>
        <v>0</v>
      </c>
      <c r="F237" s="46"/>
      <c r="G237" s="47"/>
      <c r="H237" s="48"/>
    </row>
    <row r="238" spans="1:8" ht="78.75" hidden="1">
      <c r="A238" s="74" t="s">
        <v>531</v>
      </c>
      <c r="B238" s="75" t="s">
        <v>532</v>
      </c>
      <c r="C238" s="75" t="s">
        <v>532</v>
      </c>
      <c r="D238" s="76">
        <v>0</v>
      </c>
      <c r="E238" s="77">
        <v>0</v>
      </c>
      <c r="F238" s="46"/>
      <c r="G238" s="47"/>
      <c r="H238" s="48"/>
    </row>
    <row r="239" spans="1:8" ht="26.25">
      <c r="A239" s="74" t="s">
        <v>533</v>
      </c>
      <c r="B239" s="75" t="s">
        <v>534</v>
      </c>
      <c r="C239" s="75" t="s">
        <v>534</v>
      </c>
      <c r="D239" s="76">
        <v>33481</v>
      </c>
      <c r="E239" s="76">
        <v>26369</v>
      </c>
      <c r="F239" s="46"/>
      <c r="G239" s="47"/>
      <c r="H239" s="48"/>
    </row>
    <row r="240" spans="1:8" ht="13.5">
      <c r="A240" s="71" t="s">
        <v>535</v>
      </c>
      <c r="B240" s="79" t="s">
        <v>536</v>
      </c>
      <c r="C240" s="79" t="s">
        <v>536</v>
      </c>
      <c r="D240" s="70">
        <f>D241+D243+D245+D249+D251+D256+D258+D247</f>
        <v>563131</v>
      </c>
      <c r="E240" s="70">
        <f>E241+E243+E245+E249+E251+E256+E258+E247</f>
        <v>295881</v>
      </c>
      <c r="F240" s="46"/>
      <c r="G240" s="47"/>
      <c r="H240" s="48"/>
    </row>
    <row r="241" spans="1:5" ht="39">
      <c r="A241" s="74" t="s">
        <v>577</v>
      </c>
      <c r="B241" s="75" t="s">
        <v>578</v>
      </c>
      <c r="C241" s="75" t="s">
        <v>578</v>
      </c>
      <c r="D241" s="76">
        <f>D242</f>
        <v>1773</v>
      </c>
      <c r="E241" s="76">
        <f>E242</f>
        <v>2308</v>
      </c>
    </row>
    <row r="242" spans="1:5" ht="39">
      <c r="A242" s="74" t="s">
        <v>579</v>
      </c>
      <c r="B242" s="75" t="s">
        <v>580</v>
      </c>
      <c r="C242" s="75" t="s">
        <v>580</v>
      </c>
      <c r="D242" s="76">
        <v>1773</v>
      </c>
      <c r="E242" s="76">
        <v>2308</v>
      </c>
    </row>
    <row r="243" spans="1:5" ht="30" customHeight="1">
      <c r="A243" s="74" t="s">
        <v>581</v>
      </c>
      <c r="B243" s="75" t="s">
        <v>582</v>
      </c>
      <c r="C243" s="75" t="s">
        <v>582</v>
      </c>
      <c r="D243" s="76">
        <f>D244</f>
        <v>2359</v>
      </c>
      <c r="E243" s="76">
        <f>E244</f>
        <v>1739</v>
      </c>
    </row>
    <row r="244" spans="1:5" ht="39">
      <c r="A244" s="74" t="s">
        <v>583</v>
      </c>
      <c r="B244" s="75" t="s">
        <v>584</v>
      </c>
      <c r="C244" s="75" t="s">
        <v>584</v>
      </c>
      <c r="D244" s="76">
        <v>2359</v>
      </c>
      <c r="E244" s="76">
        <v>1739</v>
      </c>
    </row>
    <row r="245" spans="1:5" ht="26.25">
      <c r="A245" s="74" t="s">
        <v>585</v>
      </c>
      <c r="B245" s="75" t="s">
        <v>586</v>
      </c>
      <c r="C245" s="75" t="s">
        <v>586</v>
      </c>
      <c r="D245" s="76">
        <f>D246</f>
        <v>96450</v>
      </c>
      <c r="E245" s="76">
        <f>E246</f>
        <v>72234</v>
      </c>
    </row>
    <row r="246" spans="1:5" ht="26.25">
      <c r="A246" s="74" t="s">
        <v>587</v>
      </c>
      <c r="B246" s="75" t="s">
        <v>588</v>
      </c>
      <c r="C246" s="75" t="s">
        <v>588</v>
      </c>
      <c r="D246" s="76">
        <v>96450</v>
      </c>
      <c r="E246" s="76">
        <v>72234</v>
      </c>
    </row>
    <row r="247" spans="1:5" ht="55.5" customHeight="1">
      <c r="A247" s="89" t="s">
        <v>631</v>
      </c>
      <c r="B247" s="75"/>
      <c r="C247" s="78" t="s">
        <v>633</v>
      </c>
      <c r="D247" s="76">
        <f>D248</f>
        <v>36166</v>
      </c>
      <c r="E247" s="76">
        <f>E248</f>
        <v>0</v>
      </c>
    </row>
    <row r="248" spans="1:5" ht="66">
      <c r="A248" s="89" t="s">
        <v>632</v>
      </c>
      <c r="B248" s="75"/>
      <c r="C248" s="78" t="s">
        <v>634</v>
      </c>
      <c r="D248" s="76">
        <v>36166</v>
      </c>
      <c r="E248" s="76">
        <v>0</v>
      </c>
    </row>
    <row r="249" spans="1:5" ht="26.25">
      <c r="A249" s="74" t="s">
        <v>589</v>
      </c>
      <c r="B249" s="75" t="s">
        <v>590</v>
      </c>
      <c r="C249" s="75" t="s">
        <v>590</v>
      </c>
      <c r="D249" s="76">
        <f>D250</f>
        <v>7167</v>
      </c>
      <c r="E249" s="76">
        <f>E250</f>
        <v>1924</v>
      </c>
    </row>
    <row r="250" spans="1:5" ht="39">
      <c r="A250" s="74" t="s">
        <v>591</v>
      </c>
      <c r="B250" s="75" t="s">
        <v>592</v>
      </c>
      <c r="C250" s="75" t="s">
        <v>592</v>
      </c>
      <c r="D250" s="76">
        <v>7167</v>
      </c>
      <c r="E250" s="76">
        <v>1924</v>
      </c>
    </row>
    <row r="251" spans="1:5" ht="26.25" hidden="1">
      <c r="A251" s="81" t="s">
        <v>821</v>
      </c>
      <c r="B251" s="82" t="s">
        <v>823</v>
      </c>
      <c r="C251" s="88" t="s">
        <v>823</v>
      </c>
      <c r="D251" s="76">
        <f>D252</f>
        <v>0</v>
      </c>
      <c r="E251" s="76">
        <f>E252</f>
        <v>0</v>
      </c>
    </row>
    <row r="252" spans="1:5" ht="26.25" hidden="1">
      <c r="A252" s="81" t="s">
        <v>822</v>
      </c>
      <c r="B252" s="82" t="s">
        <v>824</v>
      </c>
      <c r="C252" s="88" t="s">
        <v>824</v>
      </c>
      <c r="D252" s="76">
        <v>0</v>
      </c>
      <c r="E252" s="76">
        <v>0</v>
      </c>
    </row>
    <row r="253" spans="1:5" ht="26.25" hidden="1">
      <c r="A253" s="71" t="s">
        <v>99</v>
      </c>
      <c r="B253" s="72" t="s">
        <v>593</v>
      </c>
      <c r="C253" s="72" t="s">
        <v>593</v>
      </c>
      <c r="D253" s="70">
        <f>D254</f>
        <v>0</v>
      </c>
      <c r="E253" s="70">
        <f>E254</f>
        <v>0</v>
      </c>
    </row>
    <row r="254" spans="1:5" ht="26.25" hidden="1">
      <c r="A254" s="74" t="s">
        <v>100</v>
      </c>
      <c r="B254" s="75" t="s">
        <v>594</v>
      </c>
      <c r="C254" s="75" t="s">
        <v>594</v>
      </c>
      <c r="D254" s="76">
        <v>0</v>
      </c>
      <c r="E254" s="76">
        <v>0</v>
      </c>
    </row>
    <row r="255" spans="1:5" ht="52.5" hidden="1">
      <c r="A255" s="74" t="s">
        <v>595</v>
      </c>
      <c r="B255" s="75" t="s">
        <v>303</v>
      </c>
      <c r="C255" s="75" t="s">
        <v>303</v>
      </c>
      <c r="D255" s="76">
        <v>0</v>
      </c>
      <c r="E255" s="76">
        <v>0</v>
      </c>
    </row>
    <row r="256" spans="1:5" ht="52.5">
      <c r="A256" s="89" t="s">
        <v>635</v>
      </c>
      <c r="B256" s="75"/>
      <c r="C256" s="78" t="s">
        <v>639</v>
      </c>
      <c r="D256" s="76">
        <f>D257</f>
        <v>417730</v>
      </c>
      <c r="E256" s="76">
        <f>E257</f>
        <v>208190</v>
      </c>
    </row>
    <row r="257" spans="1:5" ht="52.5">
      <c r="A257" s="89" t="s">
        <v>636</v>
      </c>
      <c r="B257" s="75"/>
      <c r="C257" s="78" t="s">
        <v>640</v>
      </c>
      <c r="D257" s="76">
        <v>417730</v>
      </c>
      <c r="E257" s="76">
        <v>208190</v>
      </c>
    </row>
    <row r="258" spans="1:5" ht="26.25">
      <c r="A258" s="89" t="s">
        <v>637</v>
      </c>
      <c r="B258" s="75"/>
      <c r="C258" s="78" t="s">
        <v>641</v>
      </c>
      <c r="D258" s="76">
        <f>D259</f>
        <v>1486</v>
      </c>
      <c r="E258" s="76">
        <f>E259</f>
        <v>9486</v>
      </c>
    </row>
    <row r="259" spans="1:5" ht="39">
      <c r="A259" s="89" t="s">
        <v>638</v>
      </c>
      <c r="B259" s="75"/>
      <c r="C259" s="78" t="s">
        <v>642</v>
      </c>
      <c r="D259" s="76">
        <v>1486</v>
      </c>
      <c r="E259" s="76">
        <v>9486</v>
      </c>
    </row>
    <row r="260" spans="1:5" ht="26.25">
      <c r="A260" s="90" t="s">
        <v>99</v>
      </c>
      <c r="B260" s="75"/>
      <c r="C260" s="85" t="s">
        <v>593</v>
      </c>
      <c r="D260" s="70">
        <v>0</v>
      </c>
      <c r="E260" s="70">
        <f>E261</f>
        <v>-10138</v>
      </c>
    </row>
    <row r="261" spans="1:5" ht="26.25">
      <c r="A261" s="89" t="s">
        <v>100</v>
      </c>
      <c r="B261" s="75"/>
      <c r="C261" s="78" t="s">
        <v>594</v>
      </c>
      <c r="D261" s="76">
        <v>0</v>
      </c>
      <c r="E261" s="76">
        <f>E262</f>
        <v>-10138</v>
      </c>
    </row>
    <row r="262" spans="1:5" ht="78.75">
      <c r="A262" s="89" t="s">
        <v>643</v>
      </c>
      <c r="B262" s="75"/>
      <c r="C262" s="78" t="s">
        <v>644</v>
      </c>
      <c r="D262" s="76">
        <v>0</v>
      </c>
      <c r="E262" s="76">
        <v>-10138</v>
      </c>
    </row>
    <row r="263" spans="1:5" ht="12.75">
      <c r="A263" s="71" t="s">
        <v>367</v>
      </c>
      <c r="B263" s="72" t="s">
        <v>596</v>
      </c>
      <c r="C263" s="72" t="s">
        <v>596</v>
      </c>
      <c r="D263" s="70">
        <f>D264</f>
        <v>5879892</v>
      </c>
      <c r="E263" s="70">
        <f>E264</f>
        <v>4290738</v>
      </c>
    </row>
    <row r="264" spans="1:5" ht="26.25">
      <c r="A264" s="74" t="s">
        <v>368</v>
      </c>
      <c r="B264" s="75" t="s">
        <v>597</v>
      </c>
      <c r="C264" s="75" t="s">
        <v>597</v>
      </c>
      <c r="D264" s="76">
        <f>D265</f>
        <v>5879892</v>
      </c>
      <c r="E264" s="76">
        <f>E265</f>
        <v>4290738</v>
      </c>
    </row>
    <row r="265" spans="1:5" ht="26.25">
      <c r="A265" s="86" t="s">
        <v>576</v>
      </c>
      <c r="B265" s="87" t="s">
        <v>575</v>
      </c>
      <c r="C265" s="84" t="s">
        <v>575</v>
      </c>
      <c r="D265" s="76">
        <v>5879892</v>
      </c>
      <c r="E265" s="76">
        <v>4290738</v>
      </c>
    </row>
    <row r="266" spans="1:5" ht="78.75">
      <c r="A266" s="71" t="s">
        <v>598</v>
      </c>
      <c r="B266" s="72" t="s">
        <v>599</v>
      </c>
      <c r="C266" s="72" t="s">
        <v>599</v>
      </c>
      <c r="D266" s="70">
        <f>D267+D271</f>
        <v>402527</v>
      </c>
      <c r="E266" s="70">
        <f>E267+E271</f>
        <v>404273</v>
      </c>
    </row>
    <row r="267" spans="1:5" ht="52.5">
      <c r="A267" s="74" t="s">
        <v>600</v>
      </c>
      <c r="B267" s="75" t="s">
        <v>601</v>
      </c>
      <c r="C267" s="75" t="s">
        <v>601</v>
      </c>
      <c r="D267" s="76">
        <f>D268</f>
        <v>4099</v>
      </c>
      <c r="E267" s="76">
        <f>E268</f>
        <v>5060</v>
      </c>
    </row>
    <row r="268" spans="1:5" ht="39" customHeight="1">
      <c r="A268" s="74" t="s">
        <v>602</v>
      </c>
      <c r="B268" s="75" t="s">
        <v>603</v>
      </c>
      <c r="C268" s="75" t="s">
        <v>603</v>
      </c>
      <c r="D268" s="76">
        <f>+D270</f>
        <v>4099</v>
      </c>
      <c r="E268" s="76">
        <v>5060</v>
      </c>
    </row>
    <row r="269" spans="1:5" ht="39">
      <c r="A269" s="89" t="s">
        <v>645</v>
      </c>
      <c r="B269" s="75"/>
      <c r="C269" s="78" t="s">
        <v>646</v>
      </c>
      <c r="D269" s="76">
        <v>0</v>
      </c>
      <c r="E269" s="76">
        <v>49</v>
      </c>
    </row>
    <row r="270" spans="1:5" ht="39">
      <c r="A270" s="74" t="s">
        <v>604</v>
      </c>
      <c r="B270" s="75" t="s">
        <v>605</v>
      </c>
      <c r="C270" s="75" t="s">
        <v>605</v>
      </c>
      <c r="D270" s="76">
        <v>4099</v>
      </c>
      <c r="E270" s="76">
        <v>4891</v>
      </c>
    </row>
    <row r="271" spans="1:5" ht="26.25">
      <c r="A271" s="74" t="s">
        <v>606</v>
      </c>
      <c r="B271" s="75" t="s">
        <v>607</v>
      </c>
      <c r="C271" s="75" t="s">
        <v>607</v>
      </c>
      <c r="D271" s="76">
        <f>D272</f>
        <v>398428</v>
      </c>
      <c r="E271" s="76">
        <f>E272</f>
        <v>399213</v>
      </c>
    </row>
    <row r="272" spans="1:5" ht="26.25">
      <c r="A272" s="74" t="s">
        <v>658</v>
      </c>
      <c r="B272" s="75" t="s">
        <v>659</v>
      </c>
      <c r="C272" s="75" t="s">
        <v>659</v>
      </c>
      <c r="D272" s="76">
        <f>D273+D275+D274</f>
        <v>398428</v>
      </c>
      <c r="E272" s="76">
        <v>399213</v>
      </c>
    </row>
    <row r="273" spans="1:5" ht="26.25">
      <c r="A273" s="74" t="s">
        <v>369</v>
      </c>
      <c r="B273" s="75" t="s">
        <v>660</v>
      </c>
      <c r="C273" s="75" t="s">
        <v>660</v>
      </c>
      <c r="D273" s="76">
        <v>92</v>
      </c>
      <c r="E273" s="76">
        <v>143</v>
      </c>
    </row>
    <row r="274" spans="1:5" ht="26.25">
      <c r="A274" s="81" t="s">
        <v>825</v>
      </c>
      <c r="B274" s="88" t="s">
        <v>826</v>
      </c>
      <c r="C274" s="75" t="s">
        <v>826</v>
      </c>
      <c r="D274" s="76">
        <v>0</v>
      </c>
      <c r="E274" s="76">
        <v>169</v>
      </c>
    </row>
    <row r="275" spans="1:5" ht="26.25">
      <c r="A275" s="74" t="s">
        <v>661</v>
      </c>
      <c r="B275" s="75" t="s">
        <v>662</v>
      </c>
      <c r="C275" s="75" t="s">
        <v>662</v>
      </c>
      <c r="D275" s="76">
        <v>398336</v>
      </c>
      <c r="E275" s="76">
        <v>398901</v>
      </c>
    </row>
    <row r="276" spans="1:5" ht="39">
      <c r="A276" s="71" t="s">
        <v>663</v>
      </c>
      <c r="B276" s="72" t="s">
        <v>664</v>
      </c>
      <c r="C276" s="72" t="s">
        <v>664</v>
      </c>
      <c r="D276" s="70">
        <f>D277</f>
        <v>-434</v>
      </c>
      <c r="E276" s="70">
        <f>E277</f>
        <v>-706</v>
      </c>
    </row>
    <row r="277" spans="1:5" ht="39">
      <c r="A277" s="74" t="s">
        <v>665</v>
      </c>
      <c r="B277" s="75" t="s">
        <v>666</v>
      </c>
      <c r="C277" s="75" t="s">
        <v>666</v>
      </c>
      <c r="D277" s="76">
        <f>D280+D282+D283+D284+D286+D287</f>
        <v>-434</v>
      </c>
      <c r="E277" s="76">
        <f>E280+E282+E283+E284+E286+E287+E278+E279+E285+E281</f>
        <v>-706</v>
      </c>
    </row>
    <row r="278" spans="1:5" ht="39">
      <c r="A278" s="89" t="s">
        <v>413</v>
      </c>
      <c r="B278" s="75"/>
      <c r="C278" s="94" t="s">
        <v>412</v>
      </c>
      <c r="D278" s="76">
        <v>0</v>
      </c>
      <c r="E278" s="76">
        <v>-58</v>
      </c>
    </row>
    <row r="279" spans="1:5" ht="52.5">
      <c r="A279" s="89" t="s">
        <v>270</v>
      </c>
      <c r="B279" s="75" t="s">
        <v>667</v>
      </c>
      <c r="C279" s="78" t="s">
        <v>656</v>
      </c>
      <c r="D279" s="76">
        <v>0</v>
      </c>
      <c r="E279" s="76">
        <v>-69</v>
      </c>
    </row>
    <row r="280" spans="1:5" ht="39">
      <c r="A280" s="89" t="s">
        <v>271</v>
      </c>
      <c r="B280" s="75"/>
      <c r="C280" s="78" t="s">
        <v>657</v>
      </c>
      <c r="D280" s="76">
        <v>-49</v>
      </c>
      <c r="E280" s="76">
        <v>-49</v>
      </c>
    </row>
    <row r="281" spans="1:5" ht="52.5">
      <c r="A281" s="89" t="s">
        <v>415</v>
      </c>
      <c r="B281" s="75"/>
      <c r="C281" s="94" t="s">
        <v>414</v>
      </c>
      <c r="D281" s="76">
        <v>0</v>
      </c>
      <c r="E281" s="76">
        <v>-39</v>
      </c>
    </row>
    <row r="282" spans="1:5" ht="24" customHeight="1">
      <c r="A282" s="74" t="s">
        <v>27</v>
      </c>
      <c r="B282" s="75" t="s">
        <v>28</v>
      </c>
      <c r="C282" s="75" t="s">
        <v>28</v>
      </c>
      <c r="D282" s="76">
        <v>-4</v>
      </c>
      <c r="E282" s="76">
        <v>-7</v>
      </c>
    </row>
    <row r="283" spans="1:5" ht="52.5">
      <c r="A283" s="74" t="s">
        <v>29</v>
      </c>
      <c r="B283" s="75" t="s">
        <v>30</v>
      </c>
      <c r="C283" s="75" t="s">
        <v>30</v>
      </c>
      <c r="D283" s="76">
        <v>-154</v>
      </c>
      <c r="E283" s="76">
        <v>-172</v>
      </c>
    </row>
    <row r="284" spans="1:5" ht="92.25">
      <c r="A284" s="74" t="s">
        <v>272</v>
      </c>
      <c r="B284" s="75" t="s">
        <v>31</v>
      </c>
      <c r="C284" s="75" t="s">
        <v>31</v>
      </c>
      <c r="D284" s="76">
        <v>-27</v>
      </c>
      <c r="E284" s="76">
        <v>-28</v>
      </c>
    </row>
    <row r="285" spans="1:5" ht="26.25">
      <c r="A285" s="89" t="s">
        <v>273</v>
      </c>
      <c r="B285" s="75"/>
      <c r="C285" s="78" t="s">
        <v>647</v>
      </c>
      <c r="D285" s="76">
        <v>0</v>
      </c>
      <c r="E285" s="76">
        <v>-143</v>
      </c>
    </row>
    <row r="286" spans="1:5" ht="28.5" customHeight="1">
      <c r="A286" s="81" t="s">
        <v>32</v>
      </c>
      <c r="B286" s="75" t="s">
        <v>33</v>
      </c>
      <c r="C286" s="75" t="s">
        <v>33</v>
      </c>
      <c r="D286" s="76">
        <v>-27</v>
      </c>
      <c r="E286" s="76">
        <v>-100</v>
      </c>
    </row>
    <row r="287" spans="1:5" ht="39">
      <c r="A287" s="81" t="s">
        <v>668</v>
      </c>
      <c r="B287" s="75" t="s">
        <v>669</v>
      </c>
      <c r="C287" s="75" t="s">
        <v>669</v>
      </c>
      <c r="D287" s="76">
        <v>-173</v>
      </c>
      <c r="E287" s="76">
        <v>-41</v>
      </c>
    </row>
    <row r="288" spans="1:5" ht="12.75">
      <c r="A288" s="42"/>
      <c r="B288" s="3"/>
      <c r="C288" s="3"/>
      <c r="D288" s="3"/>
      <c r="E288" s="3"/>
    </row>
    <row r="289" spans="1:5" ht="12.75">
      <c r="A289" s="42"/>
      <c r="B289" s="3"/>
      <c r="C289" s="3"/>
      <c r="D289" s="3"/>
      <c r="E289" s="3"/>
    </row>
    <row r="290" spans="1:5" ht="12.75">
      <c r="A290" s="42"/>
      <c r="B290" s="3"/>
      <c r="C290" s="3"/>
      <c r="D290" s="3"/>
      <c r="E290" s="3"/>
    </row>
    <row r="291" spans="1:5" ht="12.75">
      <c r="A291" s="42"/>
      <c r="B291" s="3"/>
      <c r="C291" s="3"/>
      <c r="D291" s="3"/>
      <c r="E291" s="3"/>
    </row>
    <row r="292" spans="1:5" ht="12.75">
      <c r="A292" s="42"/>
      <c r="B292" s="3"/>
      <c r="C292" s="3"/>
      <c r="D292" s="3"/>
      <c r="E292" s="3"/>
    </row>
    <row r="293" spans="1:5" ht="12.75">
      <c r="A293" s="42"/>
      <c r="B293" s="3"/>
      <c r="C293" s="3"/>
      <c r="D293" s="3"/>
      <c r="E293" s="3"/>
    </row>
    <row r="294" spans="1:5" ht="12.75">
      <c r="A294" s="42"/>
      <c r="B294" s="3"/>
      <c r="C294" s="3"/>
      <c r="D294" s="3"/>
      <c r="E294" s="3"/>
    </row>
    <row r="295" spans="1:5" ht="12.75">
      <c r="A295" s="42"/>
      <c r="B295" s="3"/>
      <c r="C295" s="3"/>
      <c r="D295" s="3"/>
      <c r="E295" s="3"/>
    </row>
    <row r="296" spans="1:5" ht="12.75">
      <c r="A296" s="42"/>
      <c r="B296" s="3"/>
      <c r="C296" s="3"/>
      <c r="D296" s="3"/>
      <c r="E296" s="3"/>
    </row>
    <row r="297" spans="1:5" ht="12.75">
      <c r="A297" s="42"/>
      <c r="B297" s="3"/>
      <c r="C297" s="3"/>
      <c r="D297" s="3"/>
      <c r="E297" s="3"/>
    </row>
    <row r="298" spans="1:5" ht="12.75">
      <c r="A298" s="42"/>
      <c r="B298" s="3"/>
      <c r="C298" s="3"/>
      <c r="D298" s="3"/>
      <c r="E298" s="3"/>
    </row>
    <row r="299" spans="1:5" ht="12.75">
      <c r="A299" s="42"/>
      <c r="B299" s="3"/>
      <c r="C299" s="3"/>
      <c r="D299" s="3"/>
      <c r="E299" s="3"/>
    </row>
    <row r="300" spans="1:5" ht="12.75">
      <c r="A300" s="42"/>
      <c r="B300" s="3"/>
      <c r="C300" s="3"/>
      <c r="D300" s="3"/>
      <c r="E300" s="3"/>
    </row>
    <row r="301" spans="1:5" ht="12.75">
      <c r="A301" s="42"/>
      <c r="B301" s="3"/>
      <c r="C301" s="3"/>
      <c r="D301" s="3"/>
      <c r="E301" s="3"/>
    </row>
    <row r="302" spans="1:5" ht="12.75">
      <c r="A302" s="42"/>
      <c r="B302" s="3"/>
      <c r="C302" s="3"/>
      <c r="D302" s="3"/>
      <c r="E302" s="3"/>
    </row>
    <row r="303" spans="1:5" ht="12.75">
      <c r="A303" s="42"/>
      <c r="B303" s="3"/>
      <c r="C303" s="3"/>
      <c r="D303" s="3"/>
      <c r="E303" s="3"/>
    </row>
    <row r="304" spans="1:5" ht="12.75">
      <c r="A304" s="42"/>
      <c r="B304" s="3"/>
      <c r="C304" s="3"/>
      <c r="D304" s="3"/>
      <c r="E304" s="3"/>
    </row>
    <row r="305" spans="1:5" ht="12.75">
      <c r="A305" s="42"/>
      <c r="B305" s="3"/>
      <c r="C305" s="3"/>
      <c r="D305" s="3"/>
      <c r="E305" s="3"/>
    </row>
    <row r="306" spans="1:5" ht="12.75">
      <c r="A306" s="42"/>
      <c r="B306" s="3"/>
      <c r="C306" s="3"/>
      <c r="D306" s="3"/>
      <c r="E306" s="3"/>
    </row>
    <row r="307" spans="1:5" ht="12.75">
      <c r="A307" s="42"/>
      <c r="B307" s="3"/>
      <c r="C307" s="3"/>
      <c r="D307" s="3"/>
      <c r="E307" s="3"/>
    </row>
    <row r="308" spans="1:5" ht="12.75">
      <c r="A308" s="42"/>
      <c r="B308" s="3"/>
      <c r="C308" s="3"/>
      <c r="D308" s="3"/>
      <c r="E308" s="3"/>
    </row>
    <row r="309" spans="1:5" ht="12.75">
      <c r="A309" s="42"/>
      <c r="B309" s="3"/>
      <c r="C309" s="3"/>
      <c r="D309" s="3"/>
      <c r="E309" s="3"/>
    </row>
    <row r="310" spans="1:5" ht="12.75">
      <c r="A310" s="42"/>
      <c r="B310" s="3"/>
      <c r="C310" s="3"/>
      <c r="D310" s="3"/>
      <c r="E310" s="3"/>
    </row>
    <row r="311" spans="1:5" ht="12.75">
      <c r="A311" s="42"/>
      <c r="B311" s="3"/>
      <c r="C311" s="3"/>
      <c r="D311" s="3"/>
      <c r="E311" s="3"/>
    </row>
    <row r="312" spans="1:5" ht="12.75">
      <c r="A312" s="42"/>
      <c r="B312" s="3"/>
      <c r="C312" s="3"/>
      <c r="D312" s="3"/>
      <c r="E312" s="3"/>
    </row>
    <row r="313" spans="1:5" ht="12.75">
      <c r="A313" s="42"/>
      <c r="B313" s="3"/>
      <c r="C313" s="3"/>
      <c r="D313" s="3"/>
      <c r="E313" s="3"/>
    </row>
    <row r="314" spans="1:5" ht="12.75">
      <c r="A314" s="42"/>
      <c r="B314" s="3"/>
      <c r="C314" s="3"/>
      <c r="D314" s="3"/>
      <c r="E314" s="3"/>
    </row>
    <row r="315" spans="1:5" ht="12.75">
      <c r="A315" s="42"/>
      <c r="B315" s="3"/>
      <c r="C315" s="3"/>
      <c r="D315" s="3"/>
      <c r="E315" s="3"/>
    </row>
    <row r="316" spans="1:5" ht="12.75">
      <c r="A316" s="42"/>
      <c r="B316" s="3"/>
      <c r="C316" s="3"/>
      <c r="D316" s="3"/>
      <c r="E316" s="3"/>
    </row>
    <row r="317" spans="1:5" ht="12.75">
      <c r="A317" s="42"/>
      <c r="B317" s="3"/>
      <c r="C317" s="3"/>
      <c r="D317" s="3"/>
      <c r="E317" s="3"/>
    </row>
    <row r="318" spans="1:5" ht="12.75">
      <c r="A318" s="42"/>
      <c r="B318" s="3"/>
      <c r="C318" s="3"/>
      <c r="D318" s="3"/>
      <c r="E318" s="3"/>
    </row>
    <row r="319" spans="1:5" ht="12.75">
      <c r="A319" s="42"/>
      <c r="B319" s="3"/>
      <c r="C319" s="3"/>
      <c r="D319" s="3"/>
      <c r="E319" s="3"/>
    </row>
    <row r="320" spans="1:5" ht="12.75">
      <c r="A320" s="42"/>
      <c r="B320" s="3"/>
      <c r="C320" s="3"/>
      <c r="D320" s="3"/>
      <c r="E320" s="3"/>
    </row>
    <row r="321" spans="1:5" ht="12.75">
      <c r="A321" s="42"/>
      <c r="B321" s="3"/>
      <c r="C321" s="3"/>
      <c r="D321" s="3"/>
      <c r="E321" s="3"/>
    </row>
    <row r="322" spans="1:5" ht="12.75">
      <c r="A322" s="42"/>
      <c r="B322" s="3"/>
      <c r="C322" s="3"/>
      <c r="D322" s="3"/>
      <c r="E322" s="3"/>
    </row>
    <row r="323" spans="1:5" ht="12.75">
      <c r="A323" s="42"/>
      <c r="B323" s="3"/>
      <c r="C323" s="3"/>
      <c r="D323" s="3"/>
      <c r="E323" s="3"/>
    </row>
    <row r="324" spans="1:5" ht="12.75">
      <c r="A324" s="42"/>
      <c r="B324" s="3"/>
      <c r="C324" s="3"/>
      <c r="D324" s="3"/>
      <c r="E324" s="3"/>
    </row>
    <row r="325" spans="1:5" ht="12.75">
      <c r="A325" s="42"/>
      <c r="B325" s="3"/>
      <c r="C325" s="3"/>
      <c r="D325" s="3"/>
      <c r="E325" s="3"/>
    </row>
    <row r="326" spans="1:5" ht="12.75">
      <c r="A326" s="42"/>
      <c r="B326" s="3"/>
      <c r="C326" s="3"/>
      <c r="D326" s="3"/>
      <c r="E326" s="3"/>
    </row>
    <row r="327" spans="1:5" ht="12.75">
      <c r="A327" s="42"/>
      <c r="B327" s="3"/>
      <c r="C327" s="3"/>
      <c r="D327" s="3"/>
      <c r="E327" s="3"/>
    </row>
    <row r="328" spans="1:5" ht="12.75">
      <c r="A328" s="42"/>
      <c r="B328" s="3"/>
      <c r="C328" s="3"/>
      <c r="D328" s="3"/>
      <c r="E328" s="3"/>
    </row>
    <row r="329" spans="1:5" ht="12.75">
      <c r="A329" s="42"/>
      <c r="B329" s="3"/>
      <c r="C329" s="3"/>
      <c r="D329" s="3"/>
      <c r="E329" s="3"/>
    </row>
    <row r="330" spans="1:5" ht="12.75">
      <c r="A330" s="42"/>
      <c r="B330" s="3"/>
      <c r="C330" s="3"/>
      <c r="D330" s="3"/>
      <c r="E330" s="3"/>
    </row>
    <row r="331" spans="1:5" ht="12.75">
      <c r="A331" s="42"/>
      <c r="B331" s="3"/>
      <c r="C331" s="3"/>
      <c r="D331" s="3"/>
      <c r="E331" s="3"/>
    </row>
    <row r="332" spans="1:5" ht="12.75">
      <c r="A332" s="42"/>
      <c r="B332" s="3"/>
      <c r="C332" s="3"/>
      <c r="D332" s="3"/>
      <c r="E332" s="3"/>
    </row>
    <row r="333" spans="1:5" ht="12.75">
      <c r="A333" s="42"/>
      <c r="B333" s="3"/>
      <c r="C333" s="3"/>
      <c r="D333" s="3"/>
      <c r="E333" s="3"/>
    </row>
    <row r="334" spans="1:5" ht="12.75">
      <c r="A334" s="42"/>
      <c r="B334" s="3"/>
      <c r="C334" s="3"/>
      <c r="D334" s="3"/>
      <c r="E334" s="3"/>
    </row>
    <row r="335" spans="1:5" ht="12.75">
      <c r="A335" s="42"/>
      <c r="B335" s="3"/>
      <c r="C335" s="3"/>
      <c r="D335" s="3"/>
      <c r="E335" s="3"/>
    </row>
    <row r="336" spans="1:5" ht="12.75">
      <c r="A336" s="42"/>
      <c r="B336" s="3"/>
      <c r="C336" s="3"/>
      <c r="D336" s="3"/>
      <c r="E336" s="3"/>
    </row>
    <row r="337" spans="1:4" ht="12.75">
      <c r="A337" s="42"/>
      <c r="B337" s="3"/>
      <c r="C337" s="3"/>
      <c r="D337" s="3"/>
    </row>
    <row r="338" spans="1:4" ht="12.75">
      <c r="A338" s="42"/>
      <c r="B338" s="3"/>
      <c r="C338" s="3"/>
      <c r="D338" s="3"/>
    </row>
    <row r="339" spans="1:4" ht="12.75">
      <c r="A339" s="42"/>
      <c r="B339" s="3"/>
      <c r="C339" s="3"/>
      <c r="D339" s="3"/>
    </row>
    <row r="340" spans="1:4" ht="12.75">
      <c r="A340" s="42"/>
      <c r="B340" s="3"/>
      <c r="C340" s="3"/>
      <c r="D340" s="3"/>
    </row>
    <row r="341" spans="1:4" ht="12.75">
      <c r="A341" s="42"/>
      <c r="B341" s="3"/>
      <c r="C341" s="3"/>
      <c r="D341" s="3"/>
    </row>
    <row r="342" spans="1:4" ht="12.75">
      <c r="A342" s="42"/>
      <c r="B342" s="3"/>
      <c r="C342" s="3"/>
      <c r="D342" s="3"/>
    </row>
    <row r="343" spans="1:4" ht="12.75">
      <c r="A343" s="42"/>
      <c r="B343" s="3"/>
      <c r="C343" s="3"/>
      <c r="D343" s="3"/>
    </row>
    <row r="344" spans="1:4" ht="12.75">
      <c r="A344" s="42"/>
      <c r="B344" s="3"/>
      <c r="C344" s="3"/>
      <c r="D344" s="3"/>
    </row>
    <row r="345" spans="1:4" ht="12.75">
      <c r="A345" s="42"/>
      <c r="B345" s="3"/>
      <c r="C345" s="3"/>
      <c r="D345" s="3"/>
    </row>
    <row r="346" spans="1:4" ht="12.75">
      <c r="A346" s="42"/>
      <c r="B346" s="3"/>
      <c r="C346" s="3"/>
      <c r="D346" s="3"/>
    </row>
    <row r="347" spans="1:4" ht="12.75">
      <c r="A347" s="42"/>
      <c r="B347" s="3"/>
      <c r="C347" s="3"/>
      <c r="D347" s="3"/>
    </row>
    <row r="348" spans="1:4" ht="12.75">
      <c r="A348" s="42"/>
      <c r="B348" s="3"/>
      <c r="C348" s="3"/>
      <c r="D348" s="3"/>
    </row>
    <row r="349" spans="1:4" ht="12.75">
      <c r="A349" s="42"/>
      <c r="B349" s="3"/>
      <c r="C349" s="3"/>
      <c r="D349" s="3"/>
    </row>
    <row r="350" spans="1:4" ht="12.75">
      <c r="A350" s="42"/>
      <c r="B350" s="3"/>
      <c r="C350" s="3"/>
      <c r="D350" s="3"/>
    </row>
    <row r="351" spans="1:4" ht="12.75">
      <c r="A351" s="42"/>
      <c r="B351" s="3"/>
      <c r="C351" s="3"/>
      <c r="D351" s="3"/>
    </row>
    <row r="352" spans="1:4" ht="12.75">
      <c r="A352" s="42"/>
      <c r="B352" s="3"/>
      <c r="C352" s="3"/>
      <c r="D352" s="3"/>
    </row>
    <row r="353" spans="1:4" ht="12.75">
      <c r="A353" s="42"/>
      <c r="B353" s="3"/>
      <c r="C353" s="3"/>
      <c r="D353" s="3"/>
    </row>
    <row r="354" spans="1:4" ht="12.75">
      <c r="A354" s="42"/>
      <c r="B354" s="3"/>
      <c r="C354" s="3"/>
      <c r="D354" s="3"/>
    </row>
    <row r="355" spans="1:4" ht="12.75">
      <c r="A355" s="42"/>
      <c r="B355" s="3"/>
      <c r="C355" s="3"/>
      <c r="D355" s="3"/>
    </row>
    <row r="356" spans="1:4" ht="12.75">
      <c r="A356" s="42"/>
      <c r="B356" s="3"/>
      <c r="C356" s="3"/>
      <c r="D356" s="3"/>
    </row>
    <row r="357" spans="1:4" ht="12.75">
      <c r="A357" s="42"/>
      <c r="B357" s="3"/>
      <c r="C357" s="3"/>
      <c r="D357" s="3"/>
    </row>
    <row r="358" spans="1:4" ht="12.75">
      <c r="A358" s="42"/>
      <c r="B358" s="3"/>
      <c r="C358" s="3"/>
      <c r="D358" s="3"/>
    </row>
    <row r="359" spans="1:4" ht="12.75">
      <c r="A359" s="42"/>
      <c r="B359" s="3"/>
      <c r="C359" s="3"/>
      <c r="D359" s="3"/>
    </row>
    <row r="360" spans="1:4" ht="12.75">
      <c r="A360" s="42"/>
      <c r="B360" s="3"/>
      <c r="C360" s="3"/>
      <c r="D360" s="3"/>
    </row>
    <row r="361" spans="1:4" ht="12.75">
      <c r="A361" s="42"/>
      <c r="B361" s="3"/>
      <c r="C361" s="3"/>
      <c r="D361" s="3"/>
    </row>
    <row r="362" spans="1:4" ht="12.75">
      <c r="A362" s="42"/>
      <c r="B362" s="3"/>
      <c r="C362" s="3"/>
      <c r="D362" s="3"/>
    </row>
    <row r="363" spans="1:4" ht="12.75">
      <c r="A363" s="42"/>
      <c r="B363" s="3"/>
      <c r="C363" s="3"/>
      <c r="D363" s="3"/>
    </row>
    <row r="364" spans="1:4" ht="12.75">
      <c r="A364" s="42"/>
      <c r="B364" s="3"/>
      <c r="C364" s="3"/>
      <c r="D364" s="3"/>
    </row>
    <row r="365" spans="1:4" ht="12.75">
      <c r="A365" s="42"/>
      <c r="B365" s="3"/>
      <c r="C365" s="3"/>
      <c r="D365" s="3"/>
    </row>
    <row r="366" spans="1:4" ht="12.75">
      <c r="A366" s="42"/>
      <c r="B366" s="3"/>
      <c r="C366" s="3"/>
      <c r="D366" s="3"/>
    </row>
    <row r="367" spans="1:4" ht="12.75">
      <c r="A367" s="42"/>
      <c r="B367" s="3"/>
      <c r="C367" s="3"/>
      <c r="D367" s="3"/>
    </row>
    <row r="368" spans="1:4" ht="12.75">
      <c r="A368" s="42"/>
      <c r="B368" s="3"/>
      <c r="C368" s="3"/>
      <c r="D368" s="3"/>
    </row>
    <row r="369" spans="1:4" ht="12.75">
      <c r="A369" s="42"/>
      <c r="B369" s="3"/>
      <c r="C369" s="3"/>
      <c r="D369" s="3"/>
    </row>
    <row r="370" spans="1:4" ht="12.75">
      <c r="A370" s="42"/>
      <c r="B370" s="3"/>
      <c r="C370" s="3"/>
      <c r="D370" s="3"/>
    </row>
    <row r="371" spans="1:4" ht="12.75">
      <c r="A371" s="42"/>
      <c r="B371" s="3"/>
      <c r="C371" s="3"/>
      <c r="D371" s="3"/>
    </row>
    <row r="372" spans="1:4" ht="12.75">
      <c r="A372" s="42"/>
      <c r="B372" s="3"/>
      <c r="C372" s="3"/>
      <c r="D372" s="3"/>
    </row>
    <row r="373" spans="1:4" ht="12.75">
      <c r="A373" s="42"/>
      <c r="B373" s="3"/>
      <c r="C373" s="3"/>
      <c r="D373" s="3"/>
    </row>
    <row r="374" spans="1:4" ht="12.75">
      <c r="A374" s="42"/>
      <c r="B374" s="3"/>
      <c r="C374" s="3"/>
      <c r="D374" s="3"/>
    </row>
    <row r="375" spans="1:4" ht="12.75">
      <c r="A375" s="42"/>
      <c r="B375" s="3"/>
      <c r="C375" s="3"/>
      <c r="D375" s="3"/>
    </row>
    <row r="376" spans="1:4" ht="12.75">
      <c r="A376" s="42"/>
      <c r="B376" s="3"/>
      <c r="C376" s="3"/>
      <c r="D376" s="3"/>
    </row>
    <row r="377" spans="1:4" ht="12.75">
      <c r="A377" s="42"/>
      <c r="B377" s="3"/>
      <c r="C377" s="3"/>
      <c r="D377" s="3"/>
    </row>
    <row r="378" spans="1:4" ht="12.75">
      <c r="A378" s="42"/>
      <c r="B378" s="3"/>
      <c r="C378" s="3"/>
      <c r="D378" s="3"/>
    </row>
    <row r="379" spans="1:4" ht="12.75">
      <c r="A379" s="42"/>
      <c r="B379" s="3"/>
      <c r="C379" s="3"/>
      <c r="D379" s="3"/>
    </row>
    <row r="380" spans="1:4" ht="12.75">
      <c r="A380" s="42"/>
      <c r="B380" s="3"/>
      <c r="C380" s="3"/>
      <c r="D380" s="3"/>
    </row>
    <row r="381" spans="1:4" ht="12.75">
      <c r="A381" s="42"/>
      <c r="B381" s="3"/>
      <c r="C381" s="3"/>
      <c r="D381" s="3"/>
    </row>
    <row r="382" spans="1:4" ht="12.75">
      <c r="A382" s="42"/>
      <c r="B382" s="3"/>
      <c r="C382" s="3"/>
      <c r="D382" s="3"/>
    </row>
    <row r="383" spans="1:4" ht="12.75">
      <c r="A383" s="42"/>
      <c r="B383" s="3"/>
      <c r="C383" s="3"/>
      <c r="D383" s="3"/>
    </row>
    <row r="384" spans="1:4" ht="12.75">
      <c r="A384" s="42"/>
      <c r="B384" s="3"/>
      <c r="C384" s="3"/>
      <c r="D384" s="3"/>
    </row>
    <row r="385" spans="1:4" ht="12.75">
      <c r="A385" s="42"/>
      <c r="B385" s="3"/>
      <c r="C385" s="3"/>
      <c r="D385" s="3"/>
    </row>
    <row r="386" spans="1:4" ht="12.75">
      <c r="A386" s="42"/>
      <c r="B386" s="3"/>
      <c r="C386" s="3"/>
      <c r="D386" s="3"/>
    </row>
    <row r="387" spans="1:4" ht="12.75">
      <c r="A387" s="42"/>
      <c r="B387" s="3"/>
      <c r="C387" s="3"/>
      <c r="D387" s="3"/>
    </row>
    <row r="388" spans="1:4" ht="12.75">
      <c r="A388" s="42"/>
      <c r="B388" s="3"/>
      <c r="C388" s="3"/>
      <c r="D388" s="3"/>
    </row>
    <row r="389" spans="1:4" ht="12.75">
      <c r="A389" s="42"/>
      <c r="B389" s="3"/>
      <c r="C389" s="3"/>
      <c r="D389" s="3"/>
    </row>
    <row r="390" spans="1:4" ht="12.75">
      <c r="A390" s="42"/>
      <c r="B390" s="3"/>
      <c r="C390" s="3"/>
      <c r="D390" s="3"/>
    </row>
    <row r="391" spans="1:4" ht="12.75">
      <c r="A391" s="42"/>
      <c r="B391" s="3"/>
      <c r="C391" s="3"/>
      <c r="D391" s="3"/>
    </row>
    <row r="392" spans="1:4" ht="12.75">
      <c r="A392" s="42"/>
      <c r="B392" s="3"/>
      <c r="C392" s="3"/>
      <c r="D392" s="3"/>
    </row>
    <row r="393" spans="1:4" ht="12.75">
      <c r="A393" s="42"/>
      <c r="B393" s="3"/>
      <c r="C393" s="3"/>
      <c r="D393" s="3"/>
    </row>
    <row r="394" spans="1:4" ht="12.75">
      <c r="A394" s="42"/>
      <c r="B394" s="3"/>
      <c r="C394" s="3"/>
      <c r="D394" s="3"/>
    </row>
    <row r="395" spans="1:4" ht="12.75">
      <c r="A395" s="42"/>
      <c r="B395" s="3"/>
      <c r="C395" s="3"/>
      <c r="D395" s="3"/>
    </row>
    <row r="396" spans="1:4" ht="12.75">
      <c r="A396" s="42"/>
      <c r="B396" s="3"/>
      <c r="C396" s="3"/>
      <c r="D396" s="3"/>
    </row>
    <row r="397" spans="1:4" ht="12.75">
      <c r="A397" s="42"/>
      <c r="B397" s="3"/>
      <c r="C397" s="3"/>
      <c r="D397" s="3"/>
    </row>
    <row r="398" spans="1:4" ht="12.75">
      <c r="A398" s="42"/>
      <c r="B398" s="3"/>
      <c r="C398" s="3"/>
      <c r="D398" s="3"/>
    </row>
    <row r="399" spans="1:4" ht="12.75">
      <c r="A399" s="42"/>
      <c r="B399" s="3"/>
      <c r="C399" s="3"/>
      <c r="D399" s="3"/>
    </row>
    <row r="400" spans="1:4" ht="12.75">
      <c r="A400" s="42"/>
      <c r="B400" s="3"/>
      <c r="C400" s="3"/>
      <c r="D400" s="3"/>
    </row>
    <row r="401" spans="1:4" ht="12.75">
      <c r="A401" s="42"/>
      <c r="B401" s="3"/>
      <c r="C401" s="3"/>
      <c r="D401" s="3"/>
    </row>
    <row r="402" spans="1:4" ht="12.75">
      <c r="A402" s="42"/>
      <c r="B402" s="3"/>
      <c r="C402" s="3"/>
      <c r="D402" s="3"/>
    </row>
    <row r="403" spans="1:4" ht="12.75">
      <c r="A403" s="42"/>
      <c r="B403" s="3"/>
      <c r="C403" s="3"/>
      <c r="D403" s="3"/>
    </row>
    <row r="404" spans="1:4" ht="12.75">
      <c r="A404" s="42"/>
      <c r="B404" s="3"/>
      <c r="C404" s="3"/>
      <c r="D404" s="3"/>
    </row>
    <row r="405" spans="1:4" ht="12.75">
      <c r="A405" s="42"/>
      <c r="B405" s="3"/>
      <c r="C405" s="3"/>
      <c r="D405" s="3"/>
    </row>
    <row r="406" spans="1:4" ht="12.75">
      <c r="A406" s="42"/>
      <c r="B406" s="3"/>
      <c r="C406" s="3"/>
      <c r="D406" s="3"/>
    </row>
    <row r="407" spans="1:4" ht="12.75">
      <c r="A407" s="42"/>
      <c r="B407" s="3"/>
      <c r="C407" s="3"/>
      <c r="D407" s="3"/>
    </row>
    <row r="408" spans="1:4" ht="12.75">
      <c r="A408" s="42"/>
      <c r="B408" s="3"/>
      <c r="C408" s="3"/>
      <c r="D408" s="3"/>
    </row>
    <row r="409" spans="1:4" ht="12.75">
      <c r="A409" s="42"/>
      <c r="B409" s="3"/>
      <c r="C409" s="3"/>
      <c r="D409" s="3"/>
    </row>
    <row r="410" spans="1:4" ht="12.75">
      <c r="A410" s="42"/>
      <c r="B410" s="3"/>
      <c r="C410" s="3"/>
      <c r="D410" s="3"/>
    </row>
    <row r="411" spans="1:4" ht="12.75">
      <c r="A411" s="42"/>
      <c r="B411" s="3"/>
      <c r="C411" s="3"/>
      <c r="D411" s="3"/>
    </row>
    <row r="412" spans="1:4" ht="12.75">
      <c r="A412" s="42"/>
      <c r="B412" s="3"/>
      <c r="C412" s="3"/>
      <c r="D412" s="3"/>
    </row>
    <row r="413" spans="1:4" ht="12.75">
      <c r="A413" s="42"/>
      <c r="B413" s="3"/>
      <c r="C413" s="3"/>
      <c r="D413" s="3"/>
    </row>
    <row r="414" spans="1:4" ht="12.75">
      <c r="A414" s="42"/>
      <c r="B414" s="3"/>
      <c r="C414" s="3"/>
      <c r="D414" s="3"/>
    </row>
    <row r="415" spans="1:4" ht="12.75">
      <c r="A415" s="42"/>
      <c r="B415" s="3"/>
      <c r="C415" s="3"/>
      <c r="D415" s="3"/>
    </row>
    <row r="416" spans="1:4" ht="12.75">
      <c r="A416" s="42"/>
      <c r="B416" s="3"/>
      <c r="C416" s="3"/>
      <c r="D416" s="3"/>
    </row>
    <row r="417" spans="1:4" ht="12.75">
      <c r="A417" s="42"/>
      <c r="B417" s="3"/>
      <c r="C417" s="3"/>
      <c r="D417" s="3"/>
    </row>
    <row r="418" spans="1:4" ht="12.75">
      <c r="A418" s="42"/>
      <c r="B418" s="3"/>
      <c r="C418" s="3"/>
      <c r="D418" s="3"/>
    </row>
    <row r="419" spans="1:4" ht="12.75">
      <c r="A419" s="42"/>
      <c r="B419" s="3"/>
      <c r="C419" s="3"/>
      <c r="D419" s="3"/>
    </row>
    <row r="420" spans="1:4" ht="12.75">
      <c r="A420" s="42"/>
      <c r="B420" s="3"/>
      <c r="C420" s="3"/>
      <c r="D420" s="3"/>
    </row>
    <row r="421" spans="1:4" ht="12.75">
      <c r="A421" s="42"/>
      <c r="B421" s="3"/>
      <c r="C421" s="3"/>
      <c r="D421" s="3"/>
    </row>
    <row r="422" spans="1:4" ht="12.75">
      <c r="A422" s="42"/>
      <c r="B422" s="3"/>
      <c r="C422" s="3"/>
      <c r="D422" s="3"/>
    </row>
    <row r="423" spans="1:4" ht="12.75">
      <c r="A423" s="42"/>
      <c r="B423" s="3"/>
      <c r="C423" s="3"/>
      <c r="D423" s="3"/>
    </row>
    <row r="424" spans="1:4" ht="12.75">
      <c r="A424" s="42"/>
      <c r="B424" s="3"/>
      <c r="C424" s="3"/>
      <c r="D424" s="3"/>
    </row>
    <row r="425" spans="1:4" ht="12.75">
      <c r="A425" s="42"/>
      <c r="B425" s="3"/>
      <c r="C425" s="3"/>
      <c r="D425" s="3"/>
    </row>
    <row r="426" spans="1:4" ht="12.75">
      <c r="A426" s="42"/>
      <c r="B426" s="3"/>
      <c r="C426" s="3"/>
      <c r="D426" s="3"/>
    </row>
    <row r="427" spans="1:4" ht="12.75">
      <c r="A427" s="42"/>
      <c r="B427" s="3"/>
      <c r="C427" s="3"/>
      <c r="D427" s="3"/>
    </row>
    <row r="428" spans="1:4" ht="12.75">
      <c r="A428" s="42"/>
      <c r="B428" s="3"/>
      <c r="C428" s="3"/>
      <c r="D428" s="3"/>
    </row>
    <row r="429" spans="1:4" ht="12.75">
      <c r="A429" s="42"/>
      <c r="B429" s="3"/>
      <c r="C429" s="3"/>
      <c r="D429" s="3"/>
    </row>
    <row r="430" spans="1:4" ht="12.75">
      <c r="A430" s="42"/>
      <c r="B430" s="3"/>
      <c r="C430" s="3"/>
      <c r="D430" s="3"/>
    </row>
    <row r="431" spans="1:4" ht="12.75">
      <c r="A431" s="42"/>
      <c r="B431" s="3"/>
      <c r="C431" s="3"/>
      <c r="D431" s="3"/>
    </row>
    <row r="432" spans="1:4" ht="12.75">
      <c r="A432" s="42"/>
      <c r="B432" s="3"/>
      <c r="C432" s="3"/>
      <c r="D432" s="3"/>
    </row>
    <row r="433" spans="1:4" ht="12.75">
      <c r="A433" s="42"/>
      <c r="B433" s="3"/>
      <c r="C433" s="3"/>
      <c r="D433" s="3"/>
    </row>
    <row r="434" spans="1:4" ht="12.75">
      <c r="A434" s="42"/>
      <c r="B434" s="3"/>
      <c r="C434" s="3"/>
      <c r="D434" s="3"/>
    </row>
    <row r="435" spans="1:4" ht="12.75">
      <c r="A435" s="42"/>
      <c r="B435" s="3"/>
      <c r="C435" s="3"/>
      <c r="D435" s="3"/>
    </row>
    <row r="436" spans="1:4" ht="12.75">
      <c r="A436" s="42"/>
      <c r="B436" s="3"/>
      <c r="C436" s="3"/>
      <c r="D436" s="3"/>
    </row>
    <row r="437" spans="1:4" ht="12.75">
      <c r="A437" s="42"/>
      <c r="B437" s="3"/>
      <c r="C437" s="3"/>
      <c r="D437" s="3"/>
    </row>
    <row r="438" spans="1:4" ht="12.75">
      <c r="A438" s="42"/>
      <c r="B438" s="3"/>
      <c r="C438" s="3"/>
      <c r="D438" s="3"/>
    </row>
    <row r="439" spans="1:4" ht="12.75">
      <c r="A439" s="42"/>
      <c r="B439" s="3"/>
      <c r="C439" s="3"/>
      <c r="D439" s="3"/>
    </row>
    <row r="440" spans="1:4" ht="12.75">
      <c r="A440" s="42"/>
      <c r="B440" s="3"/>
      <c r="C440" s="3"/>
      <c r="D440" s="3"/>
    </row>
    <row r="441" spans="1:4" ht="12.75">
      <c r="A441" s="42"/>
      <c r="B441" s="3"/>
      <c r="C441" s="3"/>
      <c r="D441" s="3"/>
    </row>
    <row r="442" spans="1:4" ht="12.75">
      <c r="A442" s="42"/>
      <c r="B442" s="3"/>
      <c r="C442" s="3"/>
      <c r="D442" s="3"/>
    </row>
    <row r="443" spans="1:4" ht="12.75">
      <c r="A443" s="42"/>
      <c r="B443" s="3"/>
      <c r="C443" s="3"/>
      <c r="D443" s="3"/>
    </row>
    <row r="444" spans="1:4" ht="12.75">
      <c r="A444" s="42"/>
      <c r="B444" s="3"/>
      <c r="C444" s="3"/>
      <c r="D444" s="3"/>
    </row>
    <row r="445" spans="1:4" ht="12.75">
      <c r="A445" s="42"/>
      <c r="B445" s="3"/>
      <c r="C445" s="3"/>
      <c r="D445" s="3"/>
    </row>
    <row r="446" spans="1:4" ht="12.75">
      <c r="A446" s="42"/>
      <c r="B446" s="3"/>
      <c r="C446" s="3"/>
      <c r="D446" s="3"/>
    </row>
    <row r="447" spans="1:4" ht="12.75">
      <c r="A447" s="42"/>
      <c r="B447" s="3"/>
      <c r="C447" s="3"/>
      <c r="D447" s="3"/>
    </row>
    <row r="448" spans="1:4" ht="12.75">
      <c r="A448" s="42"/>
      <c r="B448" s="3"/>
      <c r="C448" s="3"/>
      <c r="D448" s="3"/>
    </row>
    <row r="449" spans="1:4" ht="12.75">
      <c r="A449" s="42"/>
      <c r="B449" s="3"/>
      <c r="C449" s="3"/>
      <c r="D449" s="3"/>
    </row>
  </sheetData>
  <mergeCells count="12">
    <mergeCell ref="D1:E1"/>
    <mergeCell ref="D3:E3"/>
    <mergeCell ref="D4:E4"/>
    <mergeCell ref="A14:A15"/>
    <mergeCell ref="E14:E15"/>
    <mergeCell ref="D14:D15"/>
    <mergeCell ref="C14:C15"/>
    <mergeCell ref="B14:B15"/>
    <mergeCell ref="D2:E2"/>
    <mergeCell ref="C5:D5"/>
    <mergeCell ref="A10:C10"/>
    <mergeCell ref="A11:E11"/>
  </mergeCells>
  <printOptions horizontalCentered="1"/>
  <pageMargins left="0.4921259842519685" right="0.4921259842519685" top="1.1811023622047245" bottom="0.4921259842519685" header="0.1968503937007874" footer="0.15748031496062992"/>
  <pageSetup errors="blank" horizontalDpi="600" verticalDpi="600" orientation="landscape" paperSize="9" scale="85"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H84"/>
  <sheetViews>
    <sheetView workbookViewId="0" topLeftCell="A1">
      <selection activeCell="E83" sqref="E83"/>
    </sheetView>
  </sheetViews>
  <sheetFormatPr defaultColWidth="9.00390625" defaultRowHeight="12.75"/>
  <cols>
    <col min="1" max="1" width="61.375" style="66" customWidth="1"/>
    <col min="2" max="2" width="0.12890625" style="0" hidden="1" customWidth="1"/>
    <col min="3" max="3" width="22.00390625" style="65" customWidth="1"/>
    <col min="4" max="4" width="28.125" style="0" customWidth="1"/>
    <col min="5" max="5" width="26.375" style="49" customWidth="1"/>
    <col min="6" max="8" width="9.125" style="53" customWidth="1"/>
  </cols>
  <sheetData>
    <row r="1" spans="1:8" s="11" customFormat="1" ht="12.75" customHeight="1">
      <c r="A1" s="107" t="s">
        <v>713</v>
      </c>
      <c r="B1" s="107"/>
      <c r="C1" s="107"/>
      <c r="D1" s="107"/>
      <c r="E1" s="107"/>
      <c r="F1" s="51"/>
      <c r="G1" s="51"/>
      <c r="H1" s="51"/>
    </row>
    <row r="2" spans="1:8" s="11" customFormat="1" ht="14.25" customHeight="1">
      <c r="A2" s="107"/>
      <c r="B2" s="107"/>
      <c r="C2" s="107"/>
      <c r="D2" s="107"/>
      <c r="E2" s="107"/>
      <c r="F2" s="51"/>
      <c r="G2" s="51"/>
      <c r="H2" s="51"/>
    </row>
    <row r="3" spans="1:8" s="11" customFormat="1" ht="80.25" customHeight="1">
      <c r="A3" s="37" t="s">
        <v>338</v>
      </c>
      <c r="B3" s="38"/>
      <c r="C3" s="37" t="s">
        <v>168</v>
      </c>
      <c r="D3" s="54" t="s">
        <v>721</v>
      </c>
      <c r="E3" s="39" t="s">
        <v>679</v>
      </c>
      <c r="F3" s="51"/>
      <c r="G3" s="51"/>
      <c r="H3" s="51"/>
    </row>
    <row r="4" spans="1:8" s="7" customFormat="1" ht="29.25" customHeight="1">
      <c r="A4" s="61" t="s">
        <v>689</v>
      </c>
      <c r="B4" s="9"/>
      <c r="C4" s="16" t="s">
        <v>174</v>
      </c>
      <c r="D4" s="64">
        <f>D5+D15+D17+D23+D34+D40+D44+D52+D56+D63+D69+D75+D78+D80</f>
        <v>33683140</v>
      </c>
      <c r="E4" s="64">
        <f>E5+E15+E17+E23+E34+E40+E44+E52+E56+E63+E69+E75+E78+E80</f>
        <v>22283636</v>
      </c>
      <c r="F4" s="26"/>
      <c r="G4" s="52"/>
      <c r="H4" s="52"/>
    </row>
    <row r="5" spans="1:8" s="8" customFormat="1" ht="16.5" customHeight="1">
      <c r="A5" s="61" t="s">
        <v>110</v>
      </c>
      <c r="B5" s="9" t="s">
        <v>141</v>
      </c>
      <c r="C5" s="16" t="s">
        <v>703</v>
      </c>
      <c r="D5" s="64">
        <f>D6+D7+D8+D9+D10+D11+D12+D13+D14</f>
        <v>975916</v>
      </c>
      <c r="E5" s="64">
        <f>E6+E7+E8+E9+E10+E11+E12+E13+E14</f>
        <v>720641</v>
      </c>
      <c r="F5" s="26"/>
      <c r="G5" s="52"/>
      <c r="H5" s="52"/>
    </row>
    <row r="6" spans="1:8" ht="27" customHeight="1">
      <c r="A6" s="62" t="s">
        <v>374</v>
      </c>
      <c r="B6" s="18" t="s">
        <v>143</v>
      </c>
      <c r="C6" s="15" t="s">
        <v>37</v>
      </c>
      <c r="D6" s="60">
        <v>4783</v>
      </c>
      <c r="E6" s="60">
        <v>3467</v>
      </c>
      <c r="F6" s="26"/>
      <c r="G6" s="52"/>
      <c r="H6" s="52"/>
    </row>
    <row r="7" spans="1:8" ht="39" customHeight="1">
      <c r="A7" s="62" t="s">
        <v>690</v>
      </c>
      <c r="B7" s="18" t="s">
        <v>144</v>
      </c>
      <c r="C7" s="15" t="s">
        <v>714</v>
      </c>
      <c r="D7" s="60">
        <v>128969</v>
      </c>
      <c r="E7" s="60">
        <v>92240</v>
      </c>
      <c r="F7" s="26"/>
      <c r="G7" s="52"/>
      <c r="H7" s="52"/>
    </row>
    <row r="8" spans="1:8" ht="40.5" customHeight="1">
      <c r="A8" s="62" t="s">
        <v>140</v>
      </c>
      <c r="B8" s="18" t="s">
        <v>145</v>
      </c>
      <c r="C8" s="15" t="s">
        <v>38</v>
      </c>
      <c r="D8" s="60">
        <v>235827</v>
      </c>
      <c r="E8" s="60">
        <v>177080</v>
      </c>
      <c r="F8" s="26"/>
      <c r="G8" s="52"/>
      <c r="H8" s="52"/>
    </row>
    <row r="9" spans="1:8" ht="12.75">
      <c r="A9" s="62" t="s">
        <v>736</v>
      </c>
      <c r="B9" s="18" t="s">
        <v>146</v>
      </c>
      <c r="C9" s="15" t="s">
        <v>39</v>
      </c>
      <c r="D9" s="60">
        <v>46538</v>
      </c>
      <c r="E9" s="60">
        <v>32305</v>
      </c>
      <c r="F9" s="26"/>
      <c r="G9" s="52"/>
      <c r="H9" s="52"/>
    </row>
    <row r="10" spans="1:8" ht="26.25">
      <c r="A10" s="62" t="s">
        <v>361</v>
      </c>
      <c r="B10" s="18" t="s">
        <v>147</v>
      </c>
      <c r="C10" s="15" t="s">
        <v>704</v>
      </c>
      <c r="D10" s="60">
        <v>170572</v>
      </c>
      <c r="E10" s="60">
        <v>133480</v>
      </c>
      <c r="F10" s="26"/>
      <c r="G10" s="52"/>
      <c r="H10" s="52"/>
    </row>
    <row r="11" spans="1:8" ht="16.5" customHeight="1">
      <c r="A11" s="62" t="s">
        <v>737</v>
      </c>
      <c r="B11" s="18" t="s">
        <v>675</v>
      </c>
      <c r="C11" s="15" t="s">
        <v>40</v>
      </c>
      <c r="D11" s="60">
        <v>110336</v>
      </c>
      <c r="E11" s="60">
        <v>83780</v>
      </c>
      <c r="F11" s="26"/>
      <c r="G11" s="52"/>
      <c r="H11" s="52"/>
    </row>
    <row r="12" spans="1:8" ht="24" customHeight="1" hidden="1">
      <c r="A12" s="62" t="s">
        <v>738</v>
      </c>
      <c r="B12" s="18" t="s">
        <v>102</v>
      </c>
      <c r="C12" s="15" t="s">
        <v>702</v>
      </c>
      <c r="D12" s="60">
        <v>0</v>
      </c>
      <c r="E12" s="60">
        <v>0</v>
      </c>
      <c r="F12" s="26"/>
      <c r="G12" s="52"/>
      <c r="H12" s="52"/>
    </row>
    <row r="13" spans="1:8" ht="18" customHeight="1">
      <c r="A13" s="62" t="s">
        <v>330</v>
      </c>
      <c r="B13" s="18" t="s">
        <v>103</v>
      </c>
      <c r="C13" s="15" t="s">
        <v>41</v>
      </c>
      <c r="D13" s="60">
        <v>1343</v>
      </c>
      <c r="E13" s="60">
        <v>0</v>
      </c>
      <c r="F13" s="26"/>
      <c r="G13" s="52"/>
      <c r="H13" s="52"/>
    </row>
    <row r="14" spans="1:8" ht="12.75">
      <c r="A14" s="62" t="s">
        <v>331</v>
      </c>
      <c r="B14" s="18" t="s">
        <v>215</v>
      </c>
      <c r="C14" s="15" t="s">
        <v>42</v>
      </c>
      <c r="D14" s="60">
        <v>277548</v>
      </c>
      <c r="E14" s="60">
        <v>198289</v>
      </c>
      <c r="F14" s="26"/>
      <c r="G14" s="52"/>
      <c r="H14" s="52"/>
    </row>
    <row r="15" spans="1:8" s="7" customFormat="1" ht="18" customHeight="1">
      <c r="A15" s="61" t="s">
        <v>375</v>
      </c>
      <c r="B15" s="9"/>
      <c r="C15" s="16" t="s">
        <v>43</v>
      </c>
      <c r="D15" s="64">
        <f>D16</f>
        <v>5054</v>
      </c>
      <c r="E15" s="64">
        <f>E16</f>
        <v>3142</v>
      </c>
      <c r="F15" s="26"/>
      <c r="G15" s="52"/>
      <c r="H15" s="52"/>
    </row>
    <row r="16" spans="1:8" ht="12.75">
      <c r="A16" s="62" t="s">
        <v>376</v>
      </c>
      <c r="B16" s="18"/>
      <c r="C16" s="15" t="s">
        <v>705</v>
      </c>
      <c r="D16" s="60">
        <v>5054</v>
      </c>
      <c r="E16" s="60">
        <v>3142</v>
      </c>
      <c r="F16" s="26"/>
      <c r="G16" s="52"/>
      <c r="H16" s="52"/>
    </row>
    <row r="17" spans="1:8" s="7" customFormat="1" ht="18.75" customHeight="1">
      <c r="A17" s="61" t="s">
        <v>348</v>
      </c>
      <c r="B17" s="9" t="s">
        <v>296</v>
      </c>
      <c r="C17" s="16" t="s">
        <v>44</v>
      </c>
      <c r="D17" s="64">
        <f>D18+D19+D20+D21+D22</f>
        <v>366940</v>
      </c>
      <c r="E17" s="64">
        <f>E18+E19+E20+E21+E22</f>
        <v>181626</v>
      </c>
      <c r="F17" s="26"/>
      <c r="G17" s="52"/>
      <c r="H17" s="52"/>
    </row>
    <row r="18" spans="1:8" ht="12.75" hidden="1">
      <c r="A18" s="62" t="s">
        <v>349</v>
      </c>
      <c r="B18" s="18" t="s">
        <v>297</v>
      </c>
      <c r="C18" s="15" t="s">
        <v>35</v>
      </c>
      <c r="D18" s="60">
        <v>0</v>
      </c>
      <c r="E18" s="60">
        <v>0</v>
      </c>
      <c r="F18" s="26"/>
      <c r="G18" s="52"/>
      <c r="H18" s="52"/>
    </row>
    <row r="19" spans="1:8" ht="12.75">
      <c r="A19" s="62" t="s">
        <v>350</v>
      </c>
      <c r="B19" s="18" t="s">
        <v>292</v>
      </c>
      <c r="C19" s="15" t="s">
        <v>45</v>
      </c>
      <c r="D19" s="60">
        <v>12374</v>
      </c>
      <c r="E19" s="60">
        <v>9103</v>
      </c>
      <c r="F19" s="26"/>
      <c r="G19" s="52"/>
      <c r="H19" s="52"/>
    </row>
    <row r="20" spans="1:8" ht="26.25">
      <c r="A20" s="62" t="s">
        <v>148</v>
      </c>
      <c r="B20" s="18" t="s">
        <v>299</v>
      </c>
      <c r="C20" s="15" t="s">
        <v>46</v>
      </c>
      <c r="D20" s="60">
        <v>132138</v>
      </c>
      <c r="E20" s="60">
        <v>20134</v>
      </c>
      <c r="F20" s="26"/>
      <c r="G20" s="52"/>
      <c r="H20" s="52"/>
    </row>
    <row r="21" spans="1:8" ht="12.75">
      <c r="A21" s="62" t="s">
        <v>302</v>
      </c>
      <c r="B21" s="18" t="s">
        <v>300</v>
      </c>
      <c r="C21" s="15" t="s">
        <v>47</v>
      </c>
      <c r="D21" s="60">
        <v>213041</v>
      </c>
      <c r="E21" s="60">
        <v>145244</v>
      </c>
      <c r="F21" s="26"/>
      <c r="G21" s="52"/>
      <c r="H21" s="52"/>
    </row>
    <row r="22" spans="1:8" ht="27.75" customHeight="1">
      <c r="A22" s="62" t="s">
        <v>732</v>
      </c>
      <c r="B22" s="18" t="s">
        <v>295</v>
      </c>
      <c r="C22" s="15" t="s">
        <v>48</v>
      </c>
      <c r="D22" s="60">
        <v>9387</v>
      </c>
      <c r="E22" s="60">
        <v>7145</v>
      </c>
      <c r="F22" s="26"/>
      <c r="G22" s="52"/>
      <c r="H22" s="52"/>
    </row>
    <row r="23" spans="1:8" s="7" customFormat="1" ht="19.5" customHeight="1">
      <c r="A23" s="19" t="s">
        <v>733</v>
      </c>
      <c r="B23" s="9" t="s">
        <v>301</v>
      </c>
      <c r="C23" s="16" t="s">
        <v>49</v>
      </c>
      <c r="D23" s="64">
        <f>D24+D25+D26+D27+D28+D29+D30+D31+D33+D32</f>
        <v>9176733</v>
      </c>
      <c r="E23" s="64">
        <f>E24+E25+E26+E27+E28+E29+E30+E31+E33+E32</f>
        <v>4387576</v>
      </c>
      <c r="F23" s="26"/>
      <c r="G23" s="52"/>
      <c r="H23" s="52"/>
    </row>
    <row r="24" spans="1:8" s="7" customFormat="1" ht="12.75">
      <c r="A24" s="62" t="s">
        <v>151</v>
      </c>
      <c r="B24" s="9"/>
      <c r="C24" s="15" t="s">
        <v>50</v>
      </c>
      <c r="D24" s="60">
        <v>246255</v>
      </c>
      <c r="E24" s="60">
        <v>179146</v>
      </c>
      <c r="F24" s="26"/>
      <c r="G24" s="52"/>
      <c r="H24" s="52"/>
    </row>
    <row r="25" spans="1:8" s="7" customFormat="1" ht="12.75">
      <c r="A25" s="62" t="s">
        <v>362</v>
      </c>
      <c r="B25" s="9"/>
      <c r="C25" s="15" t="s">
        <v>51</v>
      </c>
      <c r="D25" s="60">
        <v>3576571</v>
      </c>
      <c r="E25" s="60">
        <v>147867</v>
      </c>
      <c r="F25" s="26"/>
      <c r="G25" s="52"/>
      <c r="H25" s="52"/>
    </row>
    <row r="26" spans="1:8" ht="12.75">
      <c r="A26" s="62" t="s">
        <v>734</v>
      </c>
      <c r="B26" s="18" t="s">
        <v>137</v>
      </c>
      <c r="C26" s="15" t="s">
        <v>52</v>
      </c>
      <c r="D26" s="60">
        <v>1568785</v>
      </c>
      <c r="E26" s="60">
        <v>1136476</v>
      </c>
      <c r="F26" s="26"/>
      <c r="G26" s="52"/>
      <c r="H26" s="52"/>
    </row>
    <row r="27" spans="1:8" ht="12.75">
      <c r="A27" s="62" t="s">
        <v>691</v>
      </c>
      <c r="B27" s="18" t="s">
        <v>138</v>
      </c>
      <c r="C27" s="15" t="s">
        <v>715</v>
      </c>
      <c r="D27" s="60">
        <v>9263</v>
      </c>
      <c r="E27" s="60">
        <v>0</v>
      </c>
      <c r="F27" s="26"/>
      <c r="G27" s="52"/>
      <c r="H27" s="52"/>
    </row>
    <row r="28" spans="1:8" ht="12.75">
      <c r="A28" s="62" t="s">
        <v>735</v>
      </c>
      <c r="B28" s="18" t="s">
        <v>139</v>
      </c>
      <c r="C28" s="15" t="s">
        <v>53</v>
      </c>
      <c r="D28" s="60">
        <v>121346</v>
      </c>
      <c r="E28" s="60">
        <v>98074</v>
      </c>
      <c r="F28" s="26"/>
      <c r="G28" s="52"/>
      <c r="H28" s="52"/>
    </row>
    <row r="29" spans="1:8" ht="12.75">
      <c r="A29" s="62" t="s">
        <v>119</v>
      </c>
      <c r="B29" s="18" t="s">
        <v>298</v>
      </c>
      <c r="C29" s="15" t="s">
        <v>54</v>
      </c>
      <c r="D29" s="60">
        <v>723815</v>
      </c>
      <c r="E29" s="60">
        <v>585253</v>
      </c>
      <c r="F29" s="26"/>
      <c r="G29" s="52"/>
      <c r="H29" s="52"/>
    </row>
    <row r="30" spans="1:8" ht="12.75">
      <c r="A30" s="62" t="s">
        <v>692</v>
      </c>
      <c r="B30" s="18" t="s">
        <v>120</v>
      </c>
      <c r="C30" s="15" t="s">
        <v>55</v>
      </c>
      <c r="D30" s="60">
        <v>1977600</v>
      </c>
      <c r="E30" s="60">
        <v>1522982</v>
      </c>
      <c r="F30" s="26"/>
      <c r="G30" s="52"/>
      <c r="H30" s="52"/>
    </row>
    <row r="31" spans="1:8" ht="12.75">
      <c r="A31" s="62" t="s">
        <v>306</v>
      </c>
      <c r="B31" s="18" t="s">
        <v>104</v>
      </c>
      <c r="C31" s="63" t="s">
        <v>56</v>
      </c>
      <c r="D31" s="60">
        <v>90447</v>
      </c>
      <c r="E31" s="60">
        <v>57376</v>
      </c>
      <c r="F31" s="26"/>
      <c r="G31" s="52"/>
      <c r="H31" s="52"/>
    </row>
    <row r="32" spans="1:8" ht="12" customHeight="1">
      <c r="A32" s="62" t="s">
        <v>693</v>
      </c>
      <c r="B32" s="18" t="s">
        <v>105</v>
      </c>
      <c r="C32" s="63" t="s">
        <v>57</v>
      </c>
      <c r="D32" s="60">
        <v>2000</v>
      </c>
      <c r="E32" s="60">
        <v>1113</v>
      </c>
      <c r="F32" s="26"/>
      <c r="G32" s="52"/>
      <c r="H32" s="52"/>
    </row>
    <row r="33" spans="1:8" s="7" customFormat="1" ht="20.25" customHeight="1">
      <c r="A33" s="62" t="s">
        <v>121</v>
      </c>
      <c r="B33" s="9" t="s">
        <v>106</v>
      </c>
      <c r="C33" s="15" t="s">
        <v>58</v>
      </c>
      <c r="D33" s="60">
        <v>860651</v>
      </c>
      <c r="E33" s="60">
        <v>659289</v>
      </c>
      <c r="F33" s="26"/>
      <c r="G33" s="52"/>
      <c r="H33" s="52"/>
    </row>
    <row r="34" spans="1:8" ht="18.75" customHeight="1">
      <c r="A34" s="61" t="s">
        <v>122</v>
      </c>
      <c r="B34" s="18" t="s">
        <v>379</v>
      </c>
      <c r="C34" s="16" t="s">
        <v>59</v>
      </c>
      <c r="D34" s="64">
        <f>D35+D36+D39+D37+D38</f>
        <v>10829130</v>
      </c>
      <c r="E34" s="64">
        <f>E35+E36+E39+E37+E38</f>
        <v>8385053</v>
      </c>
      <c r="F34" s="26"/>
      <c r="G34" s="52"/>
      <c r="H34" s="52"/>
    </row>
    <row r="35" spans="1:8" ht="12.75">
      <c r="A35" s="62" t="s">
        <v>377</v>
      </c>
      <c r="B35" s="18"/>
      <c r="C35" s="15" t="s">
        <v>60</v>
      </c>
      <c r="D35" s="60">
        <v>631167</v>
      </c>
      <c r="E35" s="60">
        <v>292159</v>
      </c>
      <c r="F35" s="26"/>
      <c r="G35" s="52"/>
      <c r="H35" s="52"/>
    </row>
    <row r="36" spans="1:8" ht="12.75">
      <c r="A36" s="62" t="s">
        <v>123</v>
      </c>
      <c r="B36" s="18"/>
      <c r="C36" s="15" t="s">
        <v>61</v>
      </c>
      <c r="D36" s="60">
        <v>9458244</v>
      </c>
      <c r="E36" s="60">
        <v>7464361</v>
      </c>
      <c r="F36" s="26"/>
      <c r="G36" s="52"/>
      <c r="H36" s="52"/>
    </row>
    <row r="37" spans="1:8" ht="12.75">
      <c r="A37" s="62" t="s">
        <v>670</v>
      </c>
      <c r="B37" s="18"/>
      <c r="C37" s="15" t="s">
        <v>62</v>
      </c>
      <c r="D37" s="60">
        <v>18468</v>
      </c>
      <c r="E37" s="60">
        <v>7629</v>
      </c>
      <c r="F37" s="26"/>
      <c r="G37" s="52"/>
      <c r="H37" s="52"/>
    </row>
    <row r="38" spans="1:8" ht="26.25" hidden="1">
      <c r="A38" s="62" t="s">
        <v>673</v>
      </c>
      <c r="B38" s="18" t="s">
        <v>382</v>
      </c>
      <c r="C38" s="15" t="s">
        <v>36</v>
      </c>
      <c r="D38" s="60">
        <v>0</v>
      </c>
      <c r="E38" s="60">
        <v>0</v>
      </c>
      <c r="F38" s="26"/>
      <c r="G38" s="52"/>
      <c r="H38" s="52"/>
    </row>
    <row r="39" spans="1:8" s="7" customFormat="1" ht="23.25" customHeight="1">
      <c r="A39" s="62" t="s">
        <v>739</v>
      </c>
      <c r="B39" s="9" t="s">
        <v>383</v>
      </c>
      <c r="C39" s="15" t="s">
        <v>63</v>
      </c>
      <c r="D39" s="60">
        <v>721251</v>
      </c>
      <c r="E39" s="60">
        <v>620904</v>
      </c>
      <c r="F39" s="26"/>
      <c r="G39" s="52"/>
      <c r="H39" s="52"/>
    </row>
    <row r="40" spans="1:8" ht="13.5" customHeight="1">
      <c r="A40" s="61" t="s">
        <v>740</v>
      </c>
      <c r="B40" s="18" t="s">
        <v>107</v>
      </c>
      <c r="C40" s="16" t="s">
        <v>64</v>
      </c>
      <c r="D40" s="64">
        <f>D41+D43+D42</f>
        <v>32044</v>
      </c>
      <c r="E40" s="64">
        <f>E41+E43+E42</f>
        <v>17219</v>
      </c>
      <c r="F40" s="26"/>
      <c r="G40" s="52"/>
      <c r="H40" s="52"/>
    </row>
    <row r="41" spans="1:8" ht="13.5" customHeight="1">
      <c r="A41" s="62" t="s">
        <v>342</v>
      </c>
      <c r="B41" s="18"/>
      <c r="C41" s="15" t="s">
        <v>706</v>
      </c>
      <c r="D41" s="60">
        <v>4986</v>
      </c>
      <c r="E41" s="60">
        <v>3892</v>
      </c>
      <c r="F41" s="26"/>
      <c r="G41" s="52"/>
      <c r="H41" s="52"/>
    </row>
    <row r="42" spans="1:8" s="7" customFormat="1" ht="18" customHeight="1">
      <c r="A42" s="62" t="s">
        <v>34</v>
      </c>
      <c r="B42" s="9" t="s">
        <v>108</v>
      </c>
      <c r="C42" s="15" t="s">
        <v>65</v>
      </c>
      <c r="D42" s="60">
        <v>9489</v>
      </c>
      <c r="E42" s="60">
        <v>0</v>
      </c>
      <c r="F42" s="26"/>
      <c r="G42" s="52"/>
      <c r="H42" s="52"/>
    </row>
    <row r="43" spans="1:8" s="7" customFormat="1" ht="16.5" customHeight="1">
      <c r="A43" s="62" t="s">
        <v>694</v>
      </c>
      <c r="B43" s="9"/>
      <c r="C43" s="15" t="s">
        <v>66</v>
      </c>
      <c r="D43" s="60">
        <v>17569</v>
      </c>
      <c r="E43" s="60">
        <v>13327</v>
      </c>
      <c r="F43" s="26"/>
      <c r="G43" s="52"/>
      <c r="H43" s="52"/>
    </row>
    <row r="44" spans="1:8" ht="12" customHeight="1">
      <c r="A44" s="61" t="s">
        <v>343</v>
      </c>
      <c r="B44" s="18" t="s">
        <v>321</v>
      </c>
      <c r="C44" s="16" t="s">
        <v>707</v>
      </c>
      <c r="D44" s="64">
        <f>D45+D46+D47+D48+D49+D50+D51</f>
        <v>4656211</v>
      </c>
      <c r="E44" s="64">
        <f>E45+E46+E47+E48+E49+E50+E51</f>
        <v>3477051</v>
      </c>
      <c r="F44" s="26"/>
      <c r="G44" s="52"/>
      <c r="H44" s="52"/>
    </row>
    <row r="45" spans="1:8" ht="21" customHeight="1">
      <c r="A45" s="62" t="s">
        <v>729</v>
      </c>
      <c r="B45" s="18" t="s">
        <v>322</v>
      </c>
      <c r="C45" s="15" t="s">
        <v>67</v>
      </c>
      <c r="D45" s="60">
        <v>39311</v>
      </c>
      <c r="E45" s="60">
        <v>0</v>
      </c>
      <c r="F45" s="26"/>
      <c r="G45" s="52"/>
      <c r="H45" s="52"/>
    </row>
    <row r="46" spans="1:8" ht="12.75">
      <c r="A46" s="62" t="s">
        <v>344</v>
      </c>
      <c r="B46" s="18"/>
      <c r="C46" s="15" t="s">
        <v>68</v>
      </c>
      <c r="D46" s="60">
        <v>125001</v>
      </c>
      <c r="E46" s="60">
        <v>80877</v>
      </c>
      <c r="F46" s="26"/>
      <c r="G46" s="52"/>
      <c r="H46" s="52"/>
    </row>
    <row r="47" spans="1:8" ht="15.75" customHeight="1">
      <c r="A47" s="62" t="s">
        <v>345</v>
      </c>
      <c r="B47" s="18" t="s">
        <v>380</v>
      </c>
      <c r="C47" s="15" t="s">
        <v>69</v>
      </c>
      <c r="D47" s="60">
        <v>32356</v>
      </c>
      <c r="E47" s="60">
        <v>24222</v>
      </c>
      <c r="F47" s="26"/>
      <c r="G47" s="52"/>
      <c r="H47" s="52"/>
    </row>
    <row r="48" spans="1:8" ht="27.75" customHeight="1">
      <c r="A48" s="62" t="s">
        <v>346</v>
      </c>
      <c r="B48" s="18" t="s">
        <v>381</v>
      </c>
      <c r="C48" s="15" t="s">
        <v>70</v>
      </c>
      <c r="D48" s="60">
        <v>705156</v>
      </c>
      <c r="E48" s="60">
        <v>510241</v>
      </c>
      <c r="F48" s="26"/>
      <c r="G48" s="52"/>
      <c r="H48" s="52"/>
    </row>
    <row r="49" spans="1:8" ht="26.25">
      <c r="A49" s="62" t="s">
        <v>347</v>
      </c>
      <c r="B49" s="18" t="s">
        <v>332</v>
      </c>
      <c r="C49" s="15" t="s">
        <v>71</v>
      </c>
      <c r="D49" s="60">
        <v>72543</v>
      </c>
      <c r="E49" s="60">
        <v>59434</v>
      </c>
      <c r="F49" s="26"/>
      <c r="G49" s="52"/>
      <c r="H49" s="52"/>
    </row>
    <row r="50" spans="1:8" ht="12.75">
      <c r="A50" s="62" t="s">
        <v>188</v>
      </c>
      <c r="B50" s="18" t="s">
        <v>333</v>
      </c>
      <c r="C50" s="15" t="s">
        <v>72</v>
      </c>
      <c r="D50" s="60">
        <v>87102</v>
      </c>
      <c r="E50" s="60">
        <v>84682</v>
      </c>
      <c r="F50" s="26"/>
      <c r="G50" s="52"/>
      <c r="H50" s="52"/>
    </row>
    <row r="51" spans="1:8" s="7" customFormat="1" ht="18.75" customHeight="1">
      <c r="A51" s="62" t="s">
        <v>189</v>
      </c>
      <c r="B51" s="9" t="s">
        <v>334</v>
      </c>
      <c r="C51" s="15" t="s">
        <v>73</v>
      </c>
      <c r="D51" s="60">
        <v>3594742</v>
      </c>
      <c r="E51" s="60">
        <v>2717595</v>
      </c>
      <c r="F51" s="26"/>
      <c r="G51" s="52"/>
      <c r="H51" s="52"/>
    </row>
    <row r="52" spans="1:8" ht="12.75">
      <c r="A52" s="61" t="s">
        <v>378</v>
      </c>
      <c r="B52" s="18" t="s">
        <v>730</v>
      </c>
      <c r="C52" s="16" t="s">
        <v>716</v>
      </c>
      <c r="D52" s="64">
        <f>D53+D54+D55</f>
        <v>198345</v>
      </c>
      <c r="E52" s="64">
        <f>E53+E54+E55</f>
        <v>150859</v>
      </c>
      <c r="F52" s="26"/>
      <c r="G52" s="52"/>
      <c r="H52" s="52"/>
    </row>
    <row r="53" spans="1:8" ht="12.75">
      <c r="A53" s="62" t="s">
        <v>190</v>
      </c>
      <c r="B53" s="18" t="s">
        <v>731</v>
      </c>
      <c r="C53" s="15" t="s">
        <v>74</v>
      </c>
      <c r="D53" s="60">
        <v>153030</v>
      </c>
      <c r="E53" s="60">
        <v>118069</v>
      </c>
      <c r="F53" s="26"/>
      <c r="G53" s="52"/>
      <c r="H53" s="52"/>
    </row>
    <row r="54" spans="1:8" ht="12.75">
      <c r="A54" s="62" t="s">
        <v>191</v>
      </c>
      <c r="B54" s="18"/>
      <c r="C54" s="15" t="s">
        <v>708</v>
      </c>
      <c r="D54" s="60">
        <v>38708</v>
      </c>
      <c r="E54" s="60">
        <v>27022</v>
      </c>
      <c r="F54" s="26"/>
      <c r="G54" s="52"/>
      <c r="H54" s="52"/>
    </row>
    <row r="55" spans="1:8" s="7" customFormat="1" ht="18" customHeight="1">
      <c r="A55" s="62" t="s">
        <v>695</v>
      </c>
      <c r="B55" s="9" t="s">
        <v>351</v>
      </c>
      <c r="C55" s="15" t="s">
        <v>75</v>
      </c>
      <c r="D55" s="60">
        <v>6607</v>
      </c>
      <c r="E55" s="60">
        <v>5768</v>
      </c>
      <c r="F55" s="26"/>
      <c r="G55" s="52"/>
      <c r="H55" s="52"/>
    </row>
    <row r="56" spans="1:8" ht="12.75">
      <c r="A56" s="61" t="s">
        <v>676</v>
      </c>
      <c r="B56" s="18" t="s">
        <v>353</v>
      </c>
      <c r="C56" s="16" t="s">
        <v>76</v>
      </c>
      <c r="D56" s="64">
        <f>D57+D58+D59+D60+D62+D61</f>
        <v>2305477</v>
      </c>
      <c r="E56" s="64">
        <f>E57+E58+E59+E60+E62+E61</f>
        <v>1547049</v>
      </c>
      <c r="F56" s="26"/>
      <c r="G56" s="52"/>
      <c r="H56" s="52"/>
    </row>
    <row r="57" spans="1:8" ht="12.75">
      <c r="A57" s="62" t="s">
        <v>352</v>
      </c>
      <c r="B57" s="18" t="s">
        <v>355</v>
      </c>
      <c r="C57" s="15" t="s">
        <v>77</v>
      </c>
      <c r="D57" s="60">
        <v>73745</v>
      </c>
      <c r="E57" s="60">
        <v>66517</v>
      </c>
      <c r="F57" s="26"/>
      <c r="G57" s="52"/>
      <c r="H57" s="52"/>
    </row>
    <row r="58" spans="1:8" ht="12.75">
      <c r="A58" s="62" t="s">
        <v>354</v>
      </c>
      <c r="B58" s="18"/>
      <c r="C58" s="15" t="s">
        <v>78</v>
      </c>
      <c r="D58" s="60">
        <v>83251</v>
      </c>
      <c r="E58" s="60">
        <v>57669</v>
      </c>
      <c r="F58" s="26"/>
      <c r="G58" s="52"/>
      <c r="H58" s="52"/>
    </row>
    <row r="59" spans="1:8" ht="21" customHeight="1">
      <c r="A59" s="62" t="s">
        <v>360</v>
      </c>
      <c r="B59" s="18"/>
      <c r="C59" s="15" t="s">
        <v>274</v>
      </c>
      <c r="D59" s="60">
        <v>304982</v>
      </c>
      <c r="E59" s="60">
        <v>275558</v>
      </c>
      <c r="F59" s="26"/>
      <c r="G59" s="52"/>
      <c r="H59" s="52"/>
    </row>
    <row r="60" spans="1:8" ht="21" customHeight="1" hidden="1">
      <c r="A60" s="62" t="s">
        <v>696</v>
      </c>
      <c r="B60" s="18" t="s">
        <v>118</v>
      </c>
      <c r="C60" s="15" t="s">
        <v>709</v>
      </c>
      <c r="D60" s="60"/>
      <c r="E60" s="60"/>
      <c r="F60" s="26"/>
      <c r="G60" s="52"/>
      <c r="H60" s="52"/>
    </row>
    <row r="61" spans="1:8" s="7" customFormat="1" ht="18.75" customHeight="1">
      <c r="A61" s="62" t="s">
        <v>101</v>
      </c>
      <c r="B61" s="9" t="s">
        <v>125</v>
      </c>
      <c r="C61" s="15" t="s">
        <v>79</v>
      </c>
      <c r="D61" s="60">
        <v>9966</v>
      </c>
      <c r="E61" s="60">
        <v>3746</v>
      </c>
      <c r="F61" s="26"/>
      <c r="G61" s="52"/>
      <c r="H61" s="52"/>
    </row>
    <row r="62" spans="1:8" ht="12.75">
      <c r="A62" s="62" t="s">
        <v>677</v>
      </c>
      <c r="B62" s="18" t="s">
        <v>127</v>
      </c>
      <c r="C62" s="15" t="s">
        <v>80</v>
      </c>
      <c r="D62" s="60">
        <v>1833533</v>
      </c>
      <c r="E62" s="60">
        <v>1143559</v>
      </c>
      <c r="F62" s="26"/>
      <c r="G62" s="52"/>
      <c r="H62" s="52"/>
    </row>
    <row r="63" spans="1:8" ht="12.75">
      <c r="A63" s="61" t="s">
        <v>124</v>
      </c>
      <c r="B63" s="18" t="s">
        <v>129</v>
      </c>
      <c r="C63" s="16" t="s">
        <v>81</v>
      </c>
      <c r="D63" s="64">
        <f>D64+D65+D66+D67+D68</f>
        <v>2329987</v>
      </c>
      <c r="E63" s="64">
        <f>E64+E65+E66+E67+E68</f>
        <v>1601706</v>
      </c>
      <c r="F63" s="26"/>
      <c r="G63" s="52"/>
      <c r="H63" s="52"/>
    </row>
    <row r="64" spans="1:8" ht="12.75">
      <c r="A64" s="62" t="s">
        <v>126</v>
      </c>
      <c r="B64" s="18" t="s">
        <v>181</v>
      </c>
      <c r="C64" s="15" t="s">
        <v>82</v>
      </c>
      <c r="D64" s="60">
        <v>247567</v>
      </c>
      <c r="E64" s="60">
        <v>184448</v>
      </c>
      <c r="F64" s="26"/>
      <c r="G64" s="52"/>
      <c r="H64" s="52"/>
    </row>
    <row r="65" spans="1:8" ht="12.75">
      <c r="A65" s="62" t="s">
        <v>128</v>
      </c>
      <c r="B65" s="18" t="s">
        <v>183</v>
      </c>
      <c r="C65" s="15" t="s">
        <v>83</v>
      </c>
      <c r="D65" s="60">
        <v>499314</v>
      </c>
      <c r="E65" s="60">
        <v>368972</v>
      </c>
      <c r="F65" s="26"/>
      <c r="G65" s="52"/>
      <c r="H65" s="52"/>
    </row>
    <row r="66" spans="1:8" ht="12.75">
      <c r="A66" s="62" t="s">
        <v>180</v>
      </c>
      <c r="B66" s="18" t="s">
        <v>185</v>
      </c>
      <c r="C66" s="15" t="s">
        <v>84</v>
      </c>
      <c r="D66" s="60">
        <v>979522</v>
      </c>
      <c r="E66" s="60">
        <v>680529</v>
      </c>
      <c r="F66" s="26"/>
      <c r="G66" s="52"/>
      <c r="H66" s="52"/>
    </row>
    <row r="67" spans="1:8" s="7" customFormat="1" ht="18.75" customHeight="1">
      <c r="A67" s="62" t="s">
        <v>182</v>
      </c>
      <c r="B67" s="9" t="s">
        <v>186</v>
      </c>
      <c r="C67" s="15" t="s">
        <v>85</v>
      </c>
      <c r="D67" s="60">
        <v>436018</v>
      </c>
      <c r="E67" s="60">
        <v>261196</v>
      </c>
      <c r="F67" s="26"/>
      <c r="G67" s="52"/>
      <c r="H67" s="52"/>
    </row>
    <row r="68" spans="1:8" ht="12.75">
      <c r="A68" s="62" t="s">
        <v>184</v>
      </c>
      <c r="B68" s="18" t="s">
        <v>187</v>
      </c>
      <c r="C68" s="15" t="s">
        <v>86</v>
      </c>
      <c r="D68" s="60">
        <v>167566</v>
      </c>
      <c r="E68" s="60">
        <v>106561</v>
      </c>
      <c r="F68" s="26"/>
      <c r="G68" s="52"/>
      <c r="H68" s="52"/>
    </row>
    <row r="69" spans="1:8" ht="13.5" customHeight="1">
      <c r="A69" s="61" t="s">
        <v>117</v>
      </c>
      <c r="B69" s="18" t="s">
        <v>741</v>
      </c>
      <c r="C69" s="16" t="s">
        <v>87</v>
      </c>
      <c r="D69" s="64">
        <f>D70+D71+D72+D73+D74</f>
        <v>88949</v>
      </c>
      <c r="E69" s="64">
        <f>E70+E71+E72+E73+E74</f>
        <v>41441</v>
      </c>
      <c r="F69" s="26"/>
      <c r="G69" s="52"/>
      <c r="H69" s="52"/>
    </row>
    <row r="70" spans="1:8" s="7" customFormat="1" ht="19.5" customHeight="1">
      <c r="A70" s="62" t="s">
        <v>678</v>
      </c>
      <c r="B70" s="9"/>
      <c r="C70" s="15" t="s">
        <v>275</v>
      </c>
      <c r="D70" s="60">
        <v>88199</v>
      </c>
      <c r="E70" s="60">
        <v>40754</v>
      </c>
      <c r="F70" s="26"/>
      <c r="G70" s="52"/>
      <c r="H70" s="52"/>
    </row>
    <row r="71" spans="1:8" ht="0" customHeight="1" hidden="1">
      <c r="A71" s="62" t="s">
        <v>697</v>
      </c>
      <c r="B71" s="18"/>
      <c r="C71" s="15" t="s">
        <v>276</v>
      </c>
      <c r="D71" s="60">
        <v>0</v>
      </c>
      <c r="E71" s="60">
        <v>0</v>
      </c>
      <c r="F71" s="26"/>
      <c r="G71" s="52"/>
      <c r="H71" s="52"/>
    </row>
    <row r="72" spans="1:8" ht="21" customHeight="1" hidden="1">
      <c r="A72" s="62" t="s">
        <v>698</v>
      </c>
      <c r="B72" s="18"/>
      <c r="C72" s="15" t="s">
        <v>277</v>
      </c>
      <c r="D72" s="60">
        <v>0</v>
      </c>
      <c r="E72" s="60">
        <v>0</v>
      </c>
      <c r="F72" s="26"/>
      <c r="G72" s="52"/>
      <c r="H72" s="52"/>
    </row>
    <row r="73" spans="1:8" s="7" customFormat="1" ht="23.25" customHeight="1" hidden="1">
      <c r="A73" s="62" t="s">
        <v>699</v>
      </c>
      <c r="B73" s="9" t="s">
        <v>159</v>
      </c>
      <c r="C73" s="15" t="s">
        <v>278</v>
      </c>
      <c r="D73" s="60">
        <v>0</v>
      </c>
      <c r="E73" s="60">
        <v>0</v>
      </c>
      <c r="F73" s="26"/>
      <c r="G73" s="52"/>
      <c r="H73" s="52"/>
    </row>
    <row r="74" spans="1:8" s="7" customFormat="1" ht="12.75">
      <c r="A74" s="62" t="s">
        <v>700</v>
      </c>
      <c r="B74" s="9" t="s">
        <v>159</v>
      </c>
      <c r="C74" s="15" t="s">
        <v>710</v>
      </c>
      <c r="D74" s="60">
        <v>750</v>
      </c>
      <c r="E74" s="60">
        <v>687</v>
      </c>
      <c r="F74" s="26"/>
      <c r="G74" s="52"/>
      <c r="H74" s="52"/>
    </row>
    <row r="75" spans="1:8" s="7" customFormat="1" ht="12.75">
      <c r="A75" s="61" t="s">
        <v>158</v>
      </c>
      <c r="B75" s="9"/>
      <c r="C75" s="16" t="s">
        <v>711</v>
      </c>
      <c r="D75" s="64">
        <f>D76+D77</f>
        <v>164095</v>
      </c>
      <c r="E75" s="64">
        <f>E76+E77</f>
        <v>110805</v>
      </c>
      <c r="F75" s="26"/>
      <c r="G75" s="52"/>
      <c r="H75" s="52"/>
    </row>
    <row r="76" spans="1:8" s="7" customFormat="1" ht="12.75">
      <c r="A76" s="62" t="s">
        <v>192</v>
      </c>
      <c r="B76" s="9"/>
      <c r="C76" s="15" t="s">
        <v>88</v>
      </c>
      <c r="D76" s="60">
        <v>84095</v>
      </c>
      <c r="E76" s="60">
        <v>50805</v>
      </c>
      <c r="F76" s="26"/>
      <c r="G76" s="52"/>
      <c r="H76" s="52"/>
    </row>
    <row r="77" spans="1:8" s="7" customFormat="1" ht="12.75">
      <c r="A77" s="62" t="s">
        <v>193</v>
      </c>
      <c r="B77" s="9" t="s">
        <v>304</v>
      </c>
      <c r="C77" s="15" t="s">
        <v>89</v>
      </c>
      <c r="D77" s="60">
        <v>80000</v>
      </c>
      <c r="E77" s="60">
        <v>60000</v>
      </c>
      <c r="F77" s="26"/>
      <c r="G77" s="52"/>
      <c r="H77" s="52"/>
    </row>
    <row r="78" spans="1:8" s="11" customFormat="1" ht="23.25" customHeight="1">
      <c r="A78" s="61" t="s">
        <v>329</v>
      </c>
      <c r="B78" s="9" t="s">
        <v>718</v>
      </c>
      <c r="C78" s="16" t="s">
        <v>90</v>
      </c>
      <c r="D78" s="64">
        <f>D79</f>
        <v>9293</v>
      </c>
      <c r="E78" s="64">
        <f>E79</f>
        <v>0</v>
      </c>
      <c r="F78" s="26"/>
      <c r="G78" s="52"/>
      <c r="H78" s="52"/>
    </row>
    <row r="79" spans="1:5" ht="12.75">
      <c r="A79" s="62" t="s">
        <v>160</v>
      </c>
      <c r="C79" s="15" t="s">
        <v>91</v>
      </c>
      <c r="D79" s="60">
        <v>9293</v>
      </c>
      <c r="E79" s="60">
        <v>0</v>
      </c>
    </row>
    <row r="80" spans="1:5" ht="26.25">
      <c r="A80" s="61" t="s">
        <v>701</v>
      </c>
      <c r="C80" s="16" t="s">
        <v>92</v>
      </c>
      <c r="D80" s="64">
        <f>D81+D83+D82</f>
        <v>2544966</v>
      </c>
      <c r="E80" s="64">
        <f>E81+E83+E82</f>
        <v>1659468</v>
      </c>
    </row>
    <row r="81" spans="1:5" ht="26.25">
      <c r="A81" s="62" t="s">
        <v>161</v>
      </c>
      <c r="C81" s="15" t="s">
        <v>93</v>
      </c>
      <c r="D81" s="60">
        <v>2367554</v>
      </c>
      <c r="E81" s="60">
        <v>1630218</v>
      </c>
    </row>
    <row r="82" spans="1:5" ht="15" customHeight="1">
      <c r="A82" s="62" t="s">
        <v>373</v>
      </c>
      <c r="C82" s="15" t="s">
        <v>94</v>
      </c>
      <c r="D82" s="60">
        <v>150011</v>
      </c>
      <c r="E82" s="60">
        <v>4850</v>
      </c>
    </row>
    <row r="83" spans="1:5" ht="12.75">
      <c r="A83" s="62" t="s">
        <v>305</v>
      </c>
      <c r="C83" s="15" t="s">
        <v>95</v>
      </c>
      <c r="D83" s="60">
        <v>27401</v>
      </c>
      <c r="E83" s="60">
        <v>24400</v>
      </c>
    </row>
    <row r="84" spans="1:5" ht="12.75">
      <c r="A84" s="61" t="s">
        <v>197</v>
      </c>
      <c r="C84" s="16" t="s">
        <v>96</v>
      </c>
      <c r="D84" s="64">
        <v>-744509</v>
      </c>
      <c r="E84" s="64">
        <v>423872</v>
      </c>
    </row>
  </sheetData>
  <mergeCells count="1">
    <mergeCell ref="A1:E2"/>
  </mergeCells>
  <printOptions horizontalCentered="1"/>
  <pageMargins left="0.4921259842519685" right="0.4921259842519685" top="1.1811023622047245" bottom="0.49527559055118114" header="0.5118110236220472" footer="0.5118110236220472"/>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41"/>
  <sheetViews>
    <sheetView view="pageBreakPreview" zoomScale="60" workbookViewId="0" topLeftCell="A1">
      <selection activeCell="F10" sqref="F10"/>
    </sheetView>
  </sheetViews>
  <sheetFormatPr defaultColWidth="9.00390625" defaultRowHeight="12.75"/>
  <cols>
    <col min="1" max="1" width="62.625" style="0" customWidth="1"/>
    <col min="2" max="2" width="9.125" style="0" hidden="1" customWidth="1"/>
    <col min="3" max="3" width="33.875" style="0" customWidth="1"/>
    <col min="4" max="4" width="27.125" style="0" customWidth="1"/>
    <col min="5" max="5" width="23.125" style="0" customWidth="1"/>
  </cols>
  <sheetData>
    <row r="1" spans="1:5" s="11" customFormat="1" ht="19.5" customHeight="1">
      <c r="A1" s="108" t="s">
        <v>169</v>
      </c>
      <c r="B1" s="108"/>
      <c r="C1" s="108"/>
      <c r="D1" s="108"/>
      <c r="E1" s="108"/>
    </row>
    <row r="2" spans="1:5" s="11" customFormat="1" ht="24" customHeight="1">
      <c r="A2" s="109" t="s">
        <v>338</v>
      </c>
      <c r="B2" s="67"/>
      <c r="C2" s="109" t="s">
        <v>170</v>
      </c>
      <c r="D2" s="104" t="s">
        <v>721</v>
      </c>
      <c r="E2" s="104" t="s">
        <v>207</v>
      </c>
    </row>
    <row r="3" spans="1:5" s="11" customFormat="1" ht="38.25" customHeight="1">
      <c r="A3" s="109"/>
      <c r="B3" s="67"/>
      <c r="C3" s="109"/>
      <c r="D3" s="110"/>
      <c r="E3" s="111"/>
    </row>
    <row r="4" spans="1:5" s="11" customFormat="1" ht="35.25" customHeight="1">
      <c r="A4" s="20" t="s">
        <v>171</v>
      </c>
      <c r="B4" s="91"/>
      <c r="C4" s="91" t="s">
        <v>718</v>
      </c>
      <c r="D4" s="10">
        <f>D5+D33</f>
        <v>744509</v>
      </c>
      <c r="E4" s="10">
        <f>E5+E33</f>
        <v>-423872</v>
      </c>
    </row>
    <row r="5" spans="1:5" s="7" customFormat="1" ht="26.25">
      <c r="A5" s="20" t="s">
        <v>130</v>
      </c>
      <c r="B5" s="9" t="s">
        <v>720</v>
      </c>
      <c r="C5" s="91" t="s">
        <v>718</v>
      </c>
      <c r="D5" s="10">
        <f>D6+D12</f>
        <v>614620</v>
      </c>
      <c r="E5" s="10">
        <f>E6+E12</f>
        <v>105000</v>
      </c>
    </row>
    <row r="6" spans="1:5" s="7" customFormat="1" ht="26.25">
      <c r="A6" s="92" t="s">
        <v>319</v>
      </c>
      <c r="B6" s="9"/>
      <c r="C6" s="9" t="s">
        <v>318</v>
      </c>
      <c r="D6" s="10">
        <f>D7</f>
        <v>-466630</v>
      </c>
      <c r="E6" s="10">
        <f>E7</f>
        <v>0</v>
      </c>
    </row>
    <row r="7" spans="1:5" s="7" customFormat="1" ht="24" customHeight="1">
      <c r="A7" s="92" t="s">
        <v>320</v>
      </c>
      <c r="B7" s="9"/>
      <c r="C7" s="9" t="s">
        <v>317</v>
      </c>
      <c r="D7" s="10">
        <f>D8+D10</f>
        <v>-466630</v>
      </c>
      <c r="E7" s="10">
        <f>E8+E10</f>
        <v>0</v>
      </c>
    </row>
    <row r="8" spans="1:5" s="7" customFormat="1" ht="26.25" hidden="1">
      <c r="A8" s="93" t="s">
        <v>312</v>
      </c>
      <c r="B8" s="18"/>
      <c r="C8" s="18" t="s">
        <v>316</v>
      </c>
      <c r="D8" s="17">
        <f>D9</f>
        <v>0</v>
      </c>
      <c r="E8" s="17">
        <f>E9</f>
        <v>0</v>
      </c>
    </row>
    <row r="9" spans="1:5" s="7" customFormat="1" ht="39" hidden="1">
      <c r="A9" s="93" t="s">
        <v>313</v>
      </c>
      <c r="B9" s="9"/>
      <c r="C9" s="18" t="s">
        <v>314</v>
      </c>
      <c r="D9" s="17">
        <v>0</v>
      </c>
      <c r="E9" s="17">
        <v>0</v>
      </c>
    </row>
    <row r="10" spans="1:5" s="7" customFormat="1" ht="42.75" customHeight="1">
      <c r="A10" s="20" t="s">
        <v>337</v>
      </c>
      <c r="B10" s="9"/>
      <c r="C10" s="9" t="s">
        <v>315</v>
      </c>
      <c r="D10" s="10">
        <f>D11</f>
        <v>-466630</v>
      </c>
      <c r="E10" s="10">
        <f>E11</f>
        <v>0</v>
      </c>
    </row>
    <row r="11" spans="1:5" ht="39">
      <c r="A11" s="28" t="s">
        <v>132</v>
      </c>
      <c r="B11" s="18" t="s">
        <v>142</v>
      </c>
      <c r="C11" s="18" t="s">
        <v>311</v>
      </c>
      <c r="D11" s="17">
        <v>-466630</v>
      </c>
      <c r="E11" s="17">
        <v>0</v>
      </c>
    </row>
    <row r="12" spans="1:5" ht="19.5" customHeight="1">
      <c r="A12" s="20" t="s">
        <v>194</v>
      </c>
      <c r="B12" s="29" t="s">
        <v>195</v>
      </c>
      <c r="C12" s="30" t="str">
        <f>IF(OR(LEFT(B12,5)="000 9",LEFT(B12,5)="000 5"),"X",B12)</f>
        <v>000 01 06 00 00 00 0000 000</v>
      </c>
      <c r="D12" s="10">
        <f>D16+D27+D13</f>
        <v>1081250</v>
      </c>
      <c r="E12" s="10">
        <f>E16+E27+E13</f>
        <v>105000</v>
      </c>
    </row>
    <row r="13" spans="1:5" ht="21" customHeight="1">
      <c r="A13" s="34" t="s">
        <v>162</v>
      </c>
      <c r="B13" s="29"/>
      <c r="C13" s="30" t="s">
        <v>722</v>
      </c>
      <c r="D13" s="10">
        <f>D14</f>
        <v>342300</v>
      </c>
      <c r="E13" s="10">
        <f>E14</f>
        <v>0</v>
      </c>
    </row>
    <row r="14" spans="1:5" ht="23.25" customHeight="1">
      <c r="A14" s="31" t="s">
        <v>163</v>
      </c>
      <c r="B14" s="32"/>
      <c r="C14" s="33" t="s">
        <v>723</v>
      </c>
      <c r="D14" s="17">
        <v>342300</v>
      </c>
      <c r="E14" s="17">
        <f>E15</f>
        <v>0</v>
      </c>
    </row>
    <row r="15" spans="1:5" ht="30" customHeight="1">
      <c r="A15" s="31" t="s">
        <v>164</v>
      </c>
      <c r="B15" s="32"/>
      <c r="C15" s="33" t="s">
        <v>724</v>
      </c>
      <c r="D15" s="17">
        <v>342300</v>
      </c>
      <c r="E15" s="17">
        <v>0</v>
      </c>
    </row>
    <row r="16" spans="1:5" ht="26.25">
      <c r="A16" s="20" t="s">
        <v>175</v>
      </c>
      <c r="B16" s="29" t="s">
        <v>176</v>
      </c>
      <c r="C16" s="30" t="str">
        <f>IF(OR(LEFT(B16,5)="000 9",LEFT(B16,5)="000 5"),"X",B16)</f>
        <v>000 01 06 05 00 00 0000 000</v>
      </c>
      <c r="D16" s="10">
        <f>D17+D22</f>
        <v>738950</v>
      </c>
      <c r="E16" s="10">
        <f>E17+E22</f>
        <v>105000</v>
      </c>
    </row>
    <row r="17" spans="1:5" s="7" customFormat="1" ht="26.25">
      <c r="A17" s="20" t="s">
        <v>149</v>
      </c>
      <c r="B17" s="29" t="s">
        <v>177</v>
      </c>
      <c r="C17" s="30" t="str">
        <f>IF(OR(LEFT(B17,5)="000 9",LEFT(B17,5)="000 5"),"X",B17)</f>
        <v>000 01 06 05 00 00 0000 600</v>
      </c>
      <c r="D17" s="10">
        <f>D18+D20</f>
        <v>1848950</v>
      </c>
      <c r="E17" s="10">
        <f>E18+E20</f>
        <v>105000</v>
      </c>
    </row>
    <row r="18" spans="1:5" ht="26.25">
      <c r="A18" s="28" t="s">
        <v>150</v>
      </c>
      <c r="B18" s="32" t="s">
        <v>336</v>
      </c>
      <c r="C18" s="33" t="str">
        <f>IF(OR(LEFT(B18,5)="000 9",LEFT(B18,5)="000 5"),"X",B18)</f>
        <v>000 01 06 05 01 00 0000 640</v>
      </c>
      <c r="D18" s="17">
        <f>D19</f>
        <v>1530000</v>
      </c>
      <c r="E18" s="17">
        <f>E19</f>
        <v>0</v>
      </c>
    </row>
    <row r="19" spans="1:5" ht="36.75" customHeight="1">
      <c r="A19" s="28" t="s">
        <v>680</v>
      </c>
      <c r="B19" s="32" t="s">
        <v>681</v>
      </c>
      <c r="C19" s="33" t="str">
        <f>IF(OR(LEFT(B19,5)="000 9",LEFT(B19,5)="000 5"),"X",B19)</f>
        <v>000 01 06 05 01 02 0000 640</v>
      </c>
      <c r="D19" s="17">
        <v>1530000</v>
      </c>
      <c r="E19" s="17">
        <v>0</v>
      </c>
    </row>
    <row r="20" spans="1:5" ht="29.25" customHeight="1">
      <c r="A20" s="27" t="s">
        <v>726</v>
      </c>
      <c r="B20" s="32"/>
      <c r="C20" s="33" t="s">
        <v>725</v>
      </c>
      <c r="D20" s="17">
        <f>D21</f>
        <v>318950</v>
      </c>
      <c r="E20" s="17">
        <f>E21</f>
        <v>105000</v>
      </c>
    </row>
    <row r="21" spans="1:5" ht="39">
      <c r="A21" s="27" t="s">
        <v>728</v>
      </c>
      <c r="B21" s="32"/>
      <c r="C21" s="33" t="s">
        <v>727</v>
      </c>
      <c r="D21" s="17">
        <v>318950</v>
      </c>
      <c r="E21" s="17">
        <v>105000</v>
      </c>
    </row>
    <row r="22" spans="1:5" s="7" customFormat="1" ht="26.25">
      <c r="A22" s="20" t="s">
        <v>165</v>
      </c>
      <c r="B22" s="29" t="s">
        <v>335</v>
      </c>
      <c r="C22" s="30" t="str">
        <f>IF(OR(LEFT(B22,5)="000 9",LEFT(B22,5)="000 5"),"X",B22)</f>
        <v>000 01 06 05 00 00 0000 500</v>
      </c>
      <c r="D22" s="10">
        <f>D25+D30</f>
        <v>-1110000</v>
      </c>
      <c r="E22" s="10">
        <f>E25+E30</f>
        <v>0</v>
      </c>
    </row>
    <row r="23" spans="1:5" ht="26.25" hidden="1">
      <c r="A23" s="28" t="s">
        <v>166</v>
      </c>
      <c r="B23" s="32" t="s">
        <v>112</v>
      </c>
      <c r="C23" s="33" t="str">
        <f>IF(OR(LEFT(B23,5)="000 9",LEFT(B23,5)="000 5"),"X",B23)</f>
        <v>000 01 06 05 01 00 0000 540</v>
      </c>
      <c r="D23" s="17">
        <f>D24</f>
        <v>0</v>
      </c>
      <c r="E23" s="17">
        <f>E24</f>
        <v>0</v>
      </c>
    </row>
    <row r="24" spans="1:5" ht="29.25" customHeight="1" hidden="1">
      <c r="A24" s="28" t="s">
        <v>719</v>
      </c>
      <c r="B24" s="32" t="s">
        <v>111</v>
      </c>
      <c r="C24" s="33" t="str">
        <f>IF(OR(LEFT(B24,5)="000 9",LEFT(B24,5)="000 5"),"X",B24)</f>
        <v>000 01 06 05 01 02 0000 540</v>
      </c>
      <c r="D24" s="17"/>
      <c r="E24" s="17"/>
    </row>
    <row r="25" spans="1:5" ht="26.25">
      <c r="A25" s="28" t="s">
        <v>309</v>
      </c>
      <c r="B25" s="32"/>
      <c r="C25" s="18" t="s">
        <v>112</v>
      </c>
      <c r="D25" s="17">
        <f>D26</f>
        <v>-1000000</v>
      </c>
      <c r="E25" s="17">
        <f>E26</f>
        <v>0</v>
      </c>
    </row>
    <row r="26" spans="1:5" ht="39">
      <c r="A26" s="28" t="s">
        <v>310</v>
      </c>
      <c r="B26" s="32"/>
      <c r="C26" s="18" t="s">
        <v>111</v>
      </c>
      <c r="D26" s="17">
        <v>-1000000</v>
      </c>
      <c r="E26" s="17">
        <v>0</v>
      </c>
    </row>
    <row r="27" spans="1:5" ht="12.75" hidden="1">
      <c r="A27" s="27" t="s">
        <v>155</v>
      </c>
      <c r="B27" s="32"/>
      <c r="C27" s="18" t="s">
        <v>152</v>
      </c>
      <c r="D27" s="17">
        <v>0</v>
      </c>
      <c r="E27" s="17">
        <v>0</v>
      </c>
    </row>
    <row r="28" spans="1:5" ht="26.25" hidden="1">
      <c r="A28" s="27" t="s">
        <v>156</v>
      </c>
      <c r="B28" s="32"/>
      <c r="C28" s="18" t="s">
        <v>154</v>
      </c>
      <c r="D28" s="17">
        <v>0</v>
      </c>
      <c r="E28" s="17">
        <v>0</v>
      </c>
    </row>
    <row r="29" spans="1:5" ht="26.25" hidden="1">
      <c r="A29" s="27" t="s">
        <v>157</v>
      </c>
      <c r="B29" s="32"/>
      <c r="C29" s="18" t="s">
        <v>153</v>
      </c>
      <c r="D29" s="17">
        <v>0</v>
      </c>
      <c r="E29" s="17">
        <v>0</v>
      </c>
    </row>
    <row r="30" spans="1:5" ht="33" customHeight="1">
      <c r="A30" s="28" t="s">
        <v>309</v>
      </c>
      <c r="B30" s="32"/>
      <c r="C30" s="18" t="s">
        <v>307</v>
      </c>
      <c r="D30" s="17">
        <f>D31</f>
        <v>-110000</v>
      </c>
      <c r="E30" s="17">
        <f>E31</f>
        <v>0</v>
      </c>
    </row>
    <row r="31" spans="1:5" ht="46.5" customHeight="1">
      <c r="A31" s="28" t="s">
        <v>310</v>
      </c>
      <c r="B31" s="32"/>
      <c r="C31" s="18" t="s">
        <v>308</v>
      </c>
      <c r="D31" s="17">
        <v>-110000</v>
      </c>
      <c r="E31" s="17">
        <v>0</v>
      </c>
    </row>
    <row r="32" spans="1:5" ht="16.5" customHeight="1" hidden="1">
      <c r="A32" s="19" t="s">
        <v>674</v>
      </c>
      <c r="B32" s="29"/>
      <c r="C32" s="9" t="s">
        <v>131</v>
      </c>
      <c r="D32" s="10">
        <f>D33</f>
        <v>129889</v>
      </c>
      <c r="E32" s="10">
        <f>E33</f>
        <v>-528872</v>
      </c>
    </row>
    <row r="33" spans="1:5" s="7" customFormat="1" ht="18" customHeight="1">
      <c r="A33" s="20" t="s">
        <v>202</v>
      </c>
      <c r="B33" s="9" t="s">
        <v>214</v>
      </c>
      <c r="C33" s="9" t="s">
        <v>133</v>
      </c>
      <c r="D33" s="10">
        <v>129889</v>
      </c>
      <c r="E33" s="10">
        <f>E34+E38</f>
        <v>-528872</v>
      </c>
    </row>
    <row r="34" spans="1:5" s="7" customFormat="1" ht="18" customHeight="1">
      <c r="A34" s="20" t="s">
        <v>134</v>
      </c>
      <c r="B34" s="9" t="s">
        <v>215</v>
      </c>
      <c r="C34" s="9" t="s">
        <v>135</v>
      </c>
      <c r="D34" s="10">
        <f aca="true" t="shared" si="0" ref="D34:E36">D35</f>
        <v>-35144076</v>
      </c>
      <c r="E34" s="10">
        <f t="shared" si="0"/>
        <v>-23175460</v>
      </c>
    </row>
    <row r="35" spans="1:5" ht="14.25" customHeight="1">
      <c r="A35" s="28" t="s">
        <v>200</v>
      </c>
      <c r="B35" s="18" t="s">
        <v>215</v>
      </c>
      <c r="C35" s="18" t="s">
        <v>201</v>
      </c>
      <c r="D35" s="17">
        <f t="shared" si="0"/>
        <v>-35144076</v>
      </c>
      <c r="E35" s="17">
        <f t="shared" si="0"/>
        <v>-23175460</v>
      </c>
    </row>
    <row r="36" spans="1:5" ht="15.75" customHeight="1">
      <c r="A36" s="28" t="s">
        <v>210</v>
      </c>
      <c r="B36" s="18" t="s">
        <v>217</v>
      </c>
      <c r="C36" s="18" t="s">
        <v>211</v>
      </c>
      <c r="D36" s="17">
        <f t="shared" si="0"/>
        <v>-35144076</v>
      </c>
      <c r="E36" s="17">
        <f t="shared" si="0"/>
        <v>-23175460</v>
      </c>
    </row>
    <row r="37" spans="1:5" ht="26.25">
      <c r="A37" s="28" t="s">
        <v>113</v>
      </c>
      <c r="B37" s="18" t="s">
        <v>218</v>
      </c>
      <c r="C37" s="18" t="s">
        <v>114</v>
      </c>
      <c r="D37" s="17">
        <v>-35144076</v>
      </c>
      <c r="E37" s="17">
        <v>-23175460</v>
      </c>
    </row>
    <row r="38" spans="1:5" s="7" customFormat="1" ht="15.75" customHeight="1">
      <c r="A38" s="20" t="s">
        <v>136</v>
      </c>
      <c r="B38" s="9" t="s">
        <v>216</v>
      </c>
      <c r="C38" s="9" t="s">
        <v>209</v>
      </c>
      <c r="D38" s="10">
        <f aca="true" t="shared" si="1" ref="D38:E40">D39</f>
        <v>35256770</v>
      </c>
      <c r="E38" s="10">
        <f t="shared" si="1"/>
        <v>22646588</v>
      </c>
    </row>
    <row r="39" spans="1:5" ht="15.75" customHeight="1">
      <c r="A39" s="28" t="s">
        <v>199</v>
      </c>
      <c r="B39" s="18"/>
      <c r="C39" s="18" t="s">
        <v>198</v>
      </c>
      <c r="D39" s="17">
        <f t="shared" si="1"/>
        <v>35256770</v>
      </c>
      <c r="E39" s="17">
        <f t="shared" si="1"/>
        <v>22646588</v>
      </c>
    </row>
    <row r="40" spans="1:5" ht="17.25" customHeight="1">
      <c r="A40" s="28" t="s">
        <v>212</v>
      </c>
      <c r="B40" s="18" t="s">
        <v>293</v>
      </c>
      <c r="C40" s="18" t="s">
        <v>213</v>
      </c>
      <c r="D40" s="17">
        <f t="shared" si="1"/>
        <v>35256770</v>
      </c>
      <c r="E40" s="17">
        <f t="shared" si="1"/>
        <v>22646588</v>
      </c>
    </row>
    <row r="41" spans="1:5" ht="26.25">
      <c r="A41" s="28" t="s">
        <v>115</v>
      </c>
      <c r="B41" s="18" t="s">
        <v>294</v>
      </c>
      <c r="C41" s="18" t="s">
        <v>116</v>
      </c>
      <c r="D41" s="17">
        <v>35256770</v>
      </c>
      <c r="E41" s="17">
        <v>22646588</v>
      </c>
    </row>
  </sheetData>
  <mergeCells count="5">
    <mergeCell ref="A1:E1"/>
    <mergeCell ref="A2:A3"/>
    <mergeCell ref="C2:C3"/>
    <mergeCell ref="D2:D3"/>
    <mergeCell ref="E2:E3"/>
  </mergeCells>
  <printOptions horizontalCentered="1"/>
  <pageMargins left="0.4921259842519685" right="0.4921259842519685" top="1.1811023622047245" bottom="0.4921259842519685" header="0.5118110236220472" footer="0.5118110236220472"/>
  <pageSetup horizontalDpi="600" verticalDpi="600" orientation="landscape"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E19"/>
  <sheetViews>
    <sheetView tabSelected="1" workbookViewId="0" topLeftCell="A1">
      <selection activeCell="D14" sqref="D14"/>
    </sheetView>
  </sheetViews>
  <sheetFormatPr defaultColWidth="9.00390625" defaultRowHeight="12.75"/>
  <cols>
    <col min="1" max="1" width="65.125" style="6" customWidth="1"/>
    <col min="2" max="2" width="8.00390625" style="2" hidden="1" customWidth="1"/>
    <col min="3" max="3" width="37.875" style="2" customWidth="1"/>
    <col min="4" max="4" width="28.00390625" style="2" customWidth="1"/>
    <col min="5" max="5" width="25.625" style="2" customWidth="1"/>
    <col min="7" max="7" width="14.375" style="0" customWidth="1"/>
  </cols>
  <sheetData>
    <row r="1" spans="1:5" ht="41.25" customHeight="1">
      <c r="A1" s="35" t="s">
        <v>717</v>
      </c>
      <c r="B1" s="36"/>
      <c r="C1" s="36"/>
      <c r="D1" s="36"/>
      <c r="E1" s="36"/>
    </row>
    <row r="2" spans="1:5" s="21" customFormat="1" ht="11.25" customHeight="1">
      <c r="A2" s="106" t="s">
        <v>338</v>
      </c>
      <c r="B2" s="112" t="s">
        <v>718</v>
      </c>
      <c r="C2" s="114" t="s">
        <v>721</v>
      </c>
      <c r="D2" s="116" t="s">
        <v>340</v>
      </c>
      <c r="E2" s="24"/>
    </row>
    <row r="3" spans="1:5" s="21" customFormat="1" ht="44.25" customHeight="1">
      <c r="A3" s="106"/>
      <c r="B3" s="113"/>
      <c r="C3" s="115"/>
      <c r="D3" s="117"/>
      <c r="E3" s="24"/>
    </row>
    <row r="4" spans="1:5" ht="34.5" customHeight="1">
      <c r="A4" s="22" t="s">
        <v>172</v>
      </c>
      <c r="B4" s="23" t="s">
        <v>174</v>
      </c>
      <c r="C4" s="13">
        <v>414</v>
      </c>
      <c r="D4" s="13">
        <v>379</v>
      </c>
      <c r="E4"/>
    </row>
    <row r="5" spans="1:5" ht="30" customHeight="1">
      <c r="A5" s="12" t="s">
        <v>173</v>
      </c>
      <c r="B5" s="23" t="s">
        <v>174</v>
      </c>
      <c r="C5" s="13">
        <v>32</v>
      </c>
      <c r="D5" s="13">
        <v>27</v>
      </c>
      <c r="E5"/>
    </row>
    <row r="6" spans="1:5" ht="13.5">
      <c r="A6" s="12" t="s">
        <v>356</v>
      </c>
      <c r="B6" s="23" t="s">
        <v>174</v>
      </c>
      <c r="C6" s="13">
        <v>607765</v>
      </c>
      <c r="D6" s="13">
        <v>453575</v>
      </c>
      <c r="E6"/>
    </row>
    <row r="7" spans="1:5" ht="13.5">
      <c r="A7" s="12" t="s">
        <v>178</v>
      </c>
      <c r="B7" s="23" t="s">
        <v>174</v>
      </c>
      <c r="C7" s="13">
        <v>34287</v>
      </c>
      <c r="D7" s="13">
        <v>22408</v>
      </c>
      <c r="E7"/>
    </row>
    <row r="8" spans="1:5" ht="25.5" customHeight="1">
      <c r="A8" s="22" t="s">
        <v>203</v>
      </c>
      <c r="B8" s="23" t="s">
        <v>174</v>
      </c>
      <c r="C8" s="13">
        <v>598</v>
      </c>
      <c r="D8" s="13">
        <v>485</v>
      </c>
      <c r="E8"/>
    </row>
    <row r="9" spans="1:5" ht="13.5">
      <c r="A9" s="12" t="s">
        <v>356</v>
      </c>
      <c r="B9" s="23" t="s">
        <v>174</v>
      </c>
      <c r="C9" s="13">
        <v>445194</v>
      </c>
      <c r="D9" s="13">
        <v>315302</v>
      </c>
      <c r="E9"/>
    </row>
    <row r="10" spans="1:5" ht="24.75" customHeight="1">
      <c r="A10" s="22" t="s">
        <v>204</v>
      </c>
      <c r="B10" s="23" t="s">
        <v>174</v>
      </c>
      <c r="C10" s="13">
        <v>1042</v>
      </c>
      <c r="D10" s="13">
        <v>540</v>
      </c>
      <c r="E10"/>
    </row>
    <row r="11" spans="1:5" ht="13.5">
      <c r="A11" s="12" t="s">
        <v>356</v>
      </c>
      <c r="B11" s="23" t="s">
        <v>174</v>
      </c>
      <c r="C11" s="13">
        <v>577648</v>
      </c>
      <c r="D11" s="13">
        <v>422394</v>
      </c>
      <c r="E11"/>
    </row>
    <row r="12" spans="1:5" ht="24" customHeight="1">
      <c r="A12" s="22" t="s">
        <v>205</v>
      </c>
      <c r="B12" s="23" t="s">
        <v>174</v>
      </c>
      <c r="C12" s="13">
        <v>535</v>
      </c>
      <c r="D12" s="13">
        <v>409</v>
      </c>
      <c r="E12"/>
    </row>
    <row r="13" spans="1:5" ht="13.5">
      <c r="A13" s="12" t="s">
        <v>356</v>
      </c>
      <c r="B13" s="23" t="s">
        <v>174</v>
      </c>
      <c r="C13" s="13">
        <v>340923</v>
      </c>
      <c r="D13" s="13">
        <v>252382</v>
      </c>
      <c r="E13"/>
    </row>
    <row r="14" spans="1:5" ht="36" customHeight="1">
      <c r="A14" s="22" t="s">
        <v>206</v>
      </c>
      <c r="B14" s="23" t="s">
        <v>174</v>
      </c>
      <c r="C14" s="13">
        <v>2221</v>
      </c>
      <c r="D14" s="13">
        <v>1675</v>
      </c>
      <c r="E14"/>
    </row>
    <row r="15" spans="1:5" ht="13.5">
      <c r="A15" s="12" t="s">
        <v>179</v>
      </c>
      <c r="B15" s="23" t="s">
        <v>174</v>
      </c>
      <c r="C15" s="13">
        <v>1692093</v>
      </c>
      <c r="D15" s="13">
        <v>1311128</v>
      </c>
      <c r="E15"/>
    </row>
    <row r="16" ht="31.5" customHeight="1">
      <c r="D16" s="14"/>
    </row>
    <row r="17" spans="1:5" ht="27">
      <c r="A17" s="40" t="s">
        <v>755</v>
      </c>
      <c r="D17" s="25" t="s">
        <v>754</v>
      </c>
      <c r="E17"/>
    </row>
    <row r="18" ht="12.75">
      <c r="E18"/>
    </row>
    <row r="19" spans="1:5" ht="34.5" customHeight="1">
      <c r="A19" s="40" t="s">
        <v>196</v>
      </c>
      <c r="D19" s="25" t="s">
        <v>341</v>
      </c>
      <c r="E19"/>
    </row>
  </sheetData>
  <mergeCells count="4">
    <mergeCell ref="A2:A3"/>
    <mergeCell ref="B2:B3"/>
    <mergeCell ref="C2:C3"/>
    <mergeCell ref="D2:D3"/>
  </mergeCells>
  <printOptions horizontalCentered="1"/>
  <pageMargins left="0.5905511811023623" right="0.5905511811023623" top="1.1811023622047245" bottom="0.5905511811023623" header="0.5118110236220472" footer="0.5118110236220472"/>
  <pageSetup horizontalDpi="600" verticalDpi="600" orientation="landscape"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2018-10-23T03:58:05Z</cp:lastPrinted>
  <dcterms:created xsi:type="dcterms:W3CDTF">1999-06-18T11:49:53Z</dcterms:created>
  <dcterms:modified xsi:type="dcterms:W3CDTF">2018-10-23T03:58:28Z</dcterms:modified>
  <cp:category/>
  <cp:version/>
  <cp:contentType/>
  <cp:contentStatus/>
</cp:coreProperties>
</file>